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oming list" state="visible" r:id="rId4"/>
    <sheet sheetId="2" name="Oda geceleri" state="visible" r:id="rId5"/>
    <sheet sheetId="3" name="Nasıl kullanılır" state="visible" r:id="rId6"/>
    <sheet sheetId="4" name="Örnek" state="visible" r:id="rId7"/>
  </sheets>
  <calcPr calcId="171027" fullCalcOnLoad="1"/>
</workbook>
</file>

<file path=xl/sharedStrings.xml><?xml version="1.0" encoding="utf-8"?>
<sst xmlns="http://schemas.openxmlformats.org/spreadsheetml/2006/main" count="89" uniqueCount="65">
  <si>
    <t>Rooming list (odalama listesi)</t>
  </si>
  <si>
    <t>Etkinlik</t>
  </si>
  <si>
    <t>Otel</t>
  </si>
  <si>
    <t>Gönderen / iletişim</t>
  </si>
  <si>
    <t>Versiyon</t>
  </si>
  <si>
    <t>v1</t>
  </si>
  <si>
    <t>Gönderim tarihi</t>
  </si>
  <si>
    <t>No</t>
  </si>
  <si>
    <t>Misafir 1 (Soyad, Ad)</t>
  </si>
  <si>
    <t>Misafir 2 (Soyad, Ad)</t>
  </si>
  <si>
    <t>Misafir 3 (Soyad, Ad)</t>
  </si>
  <si>
    <t>Oda tipi</t>
  </si>
  <si>
    <t>Giriş</t>
  </si>
  <si>
    <t>Çıkış</t>
  </si>
  <si>
    <t>Gece</t>
  </si>
  <si>
    <t>Varış bilgisi (uçuş / saat)</t>
  </si>
  <si>
    <t>Ödeme</t>
  </si>
  <si>
    <t>Özel istekler</t>
  </si>
  <si>
    <t>Otel onay no</t>
  </si>
  <si>
    <t>İlk gece</t>
  </si>
  <si>
    <t>Tarihi girin; sağdaki geceler kendiliğinden dolar.</t>
  </si>
  <si>
    <t>Single</t>
  </si>
  <si>
    <t>Double</t>
  </si>
  <si>
    <t>Twin</t>
  </si>
  <si>
    <t>Triple</t>
  </si>
  <si>
    <t>Suite</t>
  </si>
  <si>
    <t>Toplam oda</t>
  </si>
  <si>
    <t>Sözleşmedeki blok</t>
  </si>
  <si>
    <t>Fark (dolu − blok)</t>
  </si>
  <si>
    <t>Blok satırına otelle anlaştığınız gecelik oda sayısını yazın. Eksi fark, kullanılmayan blok (attrition riski) demektir.</t>
  </si>
  <si>
    <t>Nasıl kullanılır</t>
  </si>
  <si>
    <t>Bu dosya ne işe yarar?</t>
  </si>
  <si>
    <t>Otele göndereceğiniz rooming list: her satır bir oda. Aynı odada kalan misafirler aynı satırda yazılır.</t>
  </si>
  <si>
    <t>Her otel için ayrı dosya</t>
  </si>
  <si>
    <t>Birden fazla otel kullanıyorsanız her otele yalnızca kendi listesini gönderin. Dosya adına otel ve versiyon yazın: "Otel-A_rooming_v3.xlsx".</t>
  </si>
  <si>
    <t>Oda tipleri</t>
  </si>
  <si>
    <t>Single: tek kişi. Double: iki kişi, tek büyük yatak. Twin: iki kişi, iki ayrı yatak. Triple: üç kişi. Suite: süit.</t>
  </si>
  <si>
    <t>Gece sütunu</t>
  </si>
  <si>
    <t>Giriş ve çıkış tarihinden otomatik hesaplanır. Elle yazmayın.</t>
  </si>
  <si>
    <t>Oda geceleri sayfası</t>
  </si>
  <si>
    <t>İlk gece tarihini girin; her gece için oda tipine göre dolu oda sayısı ve sözleşmedeki blokla farkı çıkar.</t>
  </si>
  <si>
    <t>Cut-off tarihi</t>
  </si>
  <si>
    <t>Oteller listeyi genellikle sözleşmedeki cut-off tarihinde ister. Bu tarihten sonra bloktaki boş odalar serbest kalabilir; sözleşmenizi kontrol edin.</t>
  </si>
  <si>
    <t>Değişiklikler</t>
  </si>
  <si>
    <t>Her gönderimde versiyon numarasını artırın ve değişen satırları otele ayrıca belirtin. Otel en son versiyonla çalıştığından emin olun.</t>
  </si>
  <si>
    <t>Kişisel veriler</t>
  </si>
  <si>
    <t>Listeyi yalnızca ilgili otelle paylaşın; pasaport gibi gerekmeyen bilgileri eklemeyin.</t>
  </si>
  <si>
    <t>Etkinlik sonrası</t>
  </si>
  <si>
    <t>Otelin faturasını bu listeyle değil, gerçekleşen konaklamayla karşılaştırın: planlanan, gerçekleşen ve faturalanabilir gece farklı sayılardır.</t>
  </si>
  <si>
    <t>EventProgrammer</t>
  </si>
  <si>
    <t>Listeyi bu dosyadan içe aktarıp canlı tutabilir, her otele yalnızca kendi misafirlerini gösteren bir bağlantı verebilirsiniz: eventprogrammer.com/tr</t>
  </si>
  <si>
    <t>Örnek kongre 2027</t>
  </si>
  <si>
    <t>Otel A</t>
  </si>
  <si>
    <t>Aksoy, Deniz</t>
  </si>
  <si>
    <t>TK1828 · 11:10</t>
  </si>
  <si>
    <t>Master hesap</t>
  </si>
  <si>
    <t>Yüksek kat</t>
  </si>
  <si>
    <t>Demir, Can</t>
  </si>
  <si>
    <t>Yalçın, Ece</t>
  </si>
  <si>
    <t>LH1300 · 08:15</t>
  </si>
  <si>
    <t>Akın, Selin</t>
  </si>
  <si>
    <t>Akın, Mert</t>
  </si>
  <si>
    <t>Kendi ulaşımı</t>
  </si>
  <si>
    <t>Oda master, ekstralar misafir</t>
  </si>
  <si>
    <t>Bebek yatağı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</si>
</sst>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dd.mm"/>
  </numFmts>
  <fonts count="8" x14ac:knownFonts="1">
    <font>
      <color theme="1"/>
      <family val="2"/>
      <scheme val="minor"/>
      <sz val="11"/>
      <name val="Calibri"/>
    </font>
    <font>
      <b/>
      <color rgb="FF0B0E13"/>
      <sz val="18"/>
      <name val="Calibri"/>
    </font>
    <font>
      <b/>
      <color rgb="FF5B5E66"/>
    </font>
    <font>
      <b/>
      <color rgb="FFF2EEE6"/>
    </font>
    <font>
      <color rgb="FF5B5E66"/>
    </font>
    <font>
      <b/>
    </font>
    <font>
      <i/>
      <color rgb="FF5B5E66"/>
    </font>
    <font>
      <b/>
      <sz val="16"/>
    </font>
  </fonts>
  <fills count="4">
    <fill>
      <patternFill patternType="none"/>
    </fill>
    <fill>
      <patternFill patternType="gray125"/>
    </fill>
    <fill>
      <patternFill patternType="solid">
        <fgColor rgb="FF0B0E13"/>
      </patternFill>
    </fill>
    <fill>
      <patternFill patternType="solid">
        <fgColor rgb="FFF8F6F1"/>
      </patternFill>
    </fill>
  </fills>
  <borders count="2">
    <border>
      <left/>
      <right/>
      <top/>
      <bottom/>
      <diagonal/>
    </border>
    <border>
      <left/>
      <right/>
      <top/>
      <bottom style="thin">
        <color rgb="FFBFBAB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164" fontId="0" fillId="0" borderId="1" xfId="0" applyNumberFormat="1" applyBorder="1"/>
    <xf numFmtId="0" fontId="3" fillId="2" borderId="0" xfId="0" applyFont="1" applyFill="1" applyAlignment="1">
      <alignment vertical="center" wrapText="1"/>
    </xf>
    <xf numFmtId="0" fontId="4" fillId="0" borderId="0" xfId="0" applyFont="1"/>
    <xf numFmtId="164" fontId="0" fillId="0" borderId="0" xfId="0" applyNumberFormat="1"/>
    <xf numFmtId="0" fontId="4" fillId="3" borderId="0" xfId="0" applyFont="1" applyFill="1"/>
    <xf numFmtId="0" fontId="0" fillId="3" borderId="0" xfId="0" applyFill="1"/>
    <xf numFmtId="164" fontId="0" fillId="3" borderId="0" xfId="0" applyNumberFormat="1" applyFill="1"/>
    <xf numFmtId="0" fontId="5" fillId="0" borderId="0" xfId="0" applyFont="1"/>
    <xf numFmtId="0" fontId="6" fillId="0" borderId="0" xfId="0" applyFont="1"/>
    <xf numFmtId="0" fontId="3" fillId="2" borderId="0" xfId="0" applyFont="1" applyFill="1"/>
    <xf numFmtId="165" fontId="3" fillId="2" borderId="0" xfId="0" applyNumberFormat="1" applyFont="1" applyFill="1"/>
    <xf numFmtId="0" fontId="7" fillId="0" borderId="0" xfId="0" applyFont="1"/>
    <xf numFmtId="0" fontId="5" fillId="0" borderId="0" xfId="0" applyFont="1" applyAlignment="1">
      <alignment vertical="top"/>
    </xf>
    <xf numFmtId="0" fontId="0" fillId="0" borderId="0" xfId="0" applyAlignment="1">
      <alignment vertical="top" wrapText="1"/>
    </xf>
  </cellXfs>
  <cellStyles count="1">
    <cellStyle name="Normal" xfId="0" builtinId="0"/>
  </cellStyles>
  <dxfs count="1">
    <dxf>
      <font>
        <b/>
        <color rgb="FF8F4F00"/>
      </font>
      <fill>
        <patternFill patternType="solid">
          <bgColor rgb="FFFFF1D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B0E13"/>
  </sheetPr>
  <dimension ref="A1:L159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4" width="24" customWidth="1"/>
    <col min="5" max="5" width="12" customWidth="1"/>
    <col min="6" max="7" width="13" customWidth="1"/>
    <col min="8" max="8" width="8" customWidth="1"/>
    <col min="9" max="9" width="24" customWidth="1"/>
    <col min="10" max="10" width="26" customWidth="1"/>
    <col min="11" max="11" width="28" customWidth="1"/>
    <col min="12" max="12" width="18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6" x14ac:dyDescent="0.25">
      <c r="A3" s="2" t="s">
        <v>1</v>
      </c>
      <c r="B3" s="2"/>
      <c r="C3" s="3"/>
      <c r="D3" s="3"/>
      <c r="E3" s="3"/>
      <c r="F3" s="3"/>
    </row>
    <row r="4" spans="1:6" x14ac:dyDescent="0.25">
      <c r="A4" s="2" t="s">
        <v>2</v>
      </c>
      <c r="B4" s="2"/>
      <c r="C4" s="3"/>
      <c r="D4" s="3"/>
      <c r="E4" s="3"/>
      <c r="F4" s="3"/>
    </row>
    <row r="5" spans="1:6" x14ac:dyDescent="0.25">
      <c r="A5" s="2" t="s">
        <v>3</v>
      </c>
      <c r="B5" s="2"/>
      <c r="C5" s="3"/>
      <c r="D5" s="3"/>
      <c r="E5" s="3"/>
      <c r="F5" s="3"/>
    </row>
    <row r="6" spans="1:6" x14ac:dyDescent="0.25">
      <c r="A6" s="2" t="s">
        <v>4</v>
      </c>
      <c r="B6" s="2"/>
      <c r="C6" s="3" t="s">
        <v>5</v>
      </c>
      <c r="D6" s="3"/>
      <c r="E6" s="3"/>
      <c r="F6" s="3"/>
    </row>
    <row r="7" spans="1:6" x14ac:dyDescent="0.25">
      <c r="A7" s="2" t="s">
        <v>6</v>
      </c>
      <c r="B7" s="2"/>
      <c r="C7" s="4"/>
      <c r="D7" s="4"/>
      <c r="E7" s="4"/>
      <c r="F7" s="4"/>
    </row>
    <row r="9" ht="32" customHeight="1" spans="1:12" x14ac:dyDescent="0.25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  <c r="I9" s="5" t="s">
        <v>15</v>
      </c>
      <c r="J9" s="5" t="s">
        <v>16</v>
      </c>
      <c r="K9" s="5" t="s">
        <v>17</v>
      </c>
      <c r="L9" s="5" t="s">
        <v>18</v>
      </c>
    </row>
    <row r="10" spans="1:10" x14ac:dyDescent="0.25">
      <c r="A10" s="6">
        <v>1</v>
      </c>
      <c r="F10" s="7"/>
      <c r="G10" s="7"/>
      <c r="H10" s="6">
        <f>IF(AND(ISNUMBER(F10),ISNUMBER(G10)),G10-F10,"")</f>
      </c>
    </row>
    <row r="11" spans="1:12" x14ac:dyDescent="0.25">
      <c r="A11" s="8">
        <v>2</v>
      </c>
      <c r="B11" s="9"/>
      <c r="C11" s="9"/>
      <c r="D11" s="9"/>
      <c r="E11" s="9"/>
      <c r="F11" s="10"/>
      <c r="G11" s="10"/>
      <c r="H11" s="8">
        <f>IF(AND(ISNUMBER(F11),ISNUMBER(G11)),G11-F11,"")</f>
      </c>
      <c r="I11" s="9"/>
      <c r="J11" s="9"/>
      <c r="K11" s="9"/>
      <c r="L11" s="9"/>
    </row>
    <row r="12" spans="1:10" x14ac:dyDescent="0.25">
      <c r="A12" s="6">
        <v>3</v>
      </c>
      <c r="F12" s="7"/>
      <c r="G12" s="7"/>
      <c r="H12" s="6">
        <f>IF(AND(ISNUMBER(F12),ISNUMBER(G12)),G12-F12,"")</f>
      </c>
    </row>
    <row r="13" spans="1:12" x14ac:dyDescent="0.25">
      <c r="A13" s="8">
        <v>4</v>
      </c>
      <c r="B13" s="9"/>
      <c r="C13" s="9"/>
      <c r="D13" s="9"/>
      <c r="E13" s="9"/>
      <c r="F13" s="10"/>
      <c r="G13" s="10"/>
      <c r="H13" s="8">
        <f>IF(AND(ISNUMBER(F13),ISNUMBER(G13)),G13-F13,"")</f>
      </c>
      <c r="I13" s="9"/>
      <c r="J13" s="9"/>
      <c r="K13" s="9"/>
      <c r="L13" s="9"/>
    </row>
    <row r="14" spans="1:10" x14ac:dyDescent="0.25">
      <c r="A14" s="6">
        <v>5</v>
      </c>
      <c r="F14" s="7"/>
      <c r="G14" s="7"/>
      <c r="H14" s="6">
        <f>IF(AND(ISNUMBER(F14),ISNUMBER(G14)),G14-F14,"")</f>
      </c>
    </row>
    <row r="15" spans="1:12" x14ac:dyDescent="0.25">
      <c r="A15" s="8">
        <v>6</v>
      </c>
      <c r="B15" s="9"/>
      <c r="C15" s="9"/>
      <c r="D15" s="9"/>
      <c r="E15" s="9"/>
      <c r="F15" s="10"/>
      <c r="G15" s="10"/>
      <c r="H15" s="8">
        <f>IF(AND(ISNUMBER(F15),ISNUMBER(G15)),G15-F15,"")</f>
      </c>
      <c r="I15" s="9"/>
      <c r="J15" s="9"/>
      <c r="K15" s="9"/>
      <c r="L15" s="9"/>
    </row>
    <row r="16" spans="1:10" x14ac:dyDescent="0.25">
      <c r="A16" s="6">
        <v>7</v>
      </c>
      <c r="F16" s="7"/>
      <c r="G16" s="7"/>
      <c r="H16" s="6">
        <f>IF(AND(ISNUMBER(F16),ISNUMBER(G16)),G16-F16,"")</f>
      </c>
    </row>
    <row r="17" spans="1:12" x14ac:dyDescent="0.25">
      <c r="A17" s="8">
        <v>8</v>
      </c>
      <c r="B17" s="9"/>
      <c r="C17" s="9"/>
      <c r="D17" s="9"/>
      <c r="E17" s="9"/>
      <c r="F17" s="10"/>
      <c r="G17" s="10"/>
      <c r="H17" s="8">
        <f>IF(AND(ISNUMBER(F17),ISNUMBER(G17)),G17-F17,"")</f>
      </c>
      <c r="I17" s="9"/>
      <c r="J17" s="9"/>
      <c r="K17" s="9"/>
      <c r="L17" s="9"/>
    </row>
    <row r="18" spans="1:10" x14ac:dyDescent="0.25">
      <c r="A18" s="6">
        <v>9</v>
      </c>
      <c r="F18" s="7"/>
      <c r="G18" s="7"/>
      <c r="H18" s="6">
        <f>IF(AND(ISNUMBER(F18),ISNUMBER(G18)),G18-F18,"")</f>
      </c>
    </row>
    <row r="19" spans="1:12" x14ac:dyDescent="0.25">
      <c r="A19" s="8">
        <v>10</v>
      </c>
      <c r="B19" s="9"/>
      <c r="C19" s="9"/>
      <c r="D19" s="9"/>
      <c r="E19" s="9"/>
      <c r="F19" s="10"/>
      <c r="G19" s="10"/>
      <c r="H19" s="8">
        <f>IF(AND(ISNUMBER(F19),ISNUMBER(G19)),G19-F19,"")</f>
      </c>
      <c r="I19" s="9"/>
      <c r="J19" s="9"/>
      <c r="K19" s="9"/>
      <c r="L19" s="9"/>
    </row>
    <row r="20" spans="1:10" x14ac:dyDescent="0.25">
      <c r="A20" s="6">
        <v>11</v>
      </c>
      <c r="F20" s="7"/>
      <c r="G20" s="7"/>
      <c r="H20" s="6">
        <f>IF(AND(ISNUMBER(F20),ISNUMBER(G20)),G20-F20,"")</f>
      </c>
    </row>
    <row r="21" spans="1:12" x14ac:dyDescent="0.25">
      <c r="A21" s="8">
        <v>12</v>
      </c>
      <c r="B21" s="9"/>
      <c r="C21" s="9"/>
      <c r="D21" s="9"/>
      <c r="E21" s="9"/>
      <c r="F21" s="10"/>
      <c r="G21" s="10"/>
      <c r="H21" s="8">
        <f>IF(AND(ISNUMBER(F21),ISNUMBER(G21)),G21-F21,"")</f>
      </c>
      <c r="I21" s="9"/>
      <c r="J21" s="9"/>
      <c r="K21" s="9"/>
      <c r="L21" s="9"/>
    </row>
    <row r="22" spans="1:10" x14ac:dyDescent="0.25">
      <c r="A22" s="6">
        <v>13</v>
      </c>
      <c r="F22" s="7"/>
      <c r="G22" s="7"/>
      <c r="H22" s="6">
        <f>IF(AND(ISNUMBER(F22),ISNUMBER(G22)),G22-F22,"")</f>
      </c>
    </row>
    <row r="23" spans="1:12" x14ac:dyDescent="0.25">
      <c r="A23" s="8">
        <v>14</v>
      </c>
      <c r="B23" s="9"/>
      <c r="C23" s="9"/>
      <c r="D23" s="9"/>
      <c r="E23" s="9"/>
      <c r="F23" s="10"/>
      <c r="G23" s="10"/>
      <c r="H23" s="8">
        <f>IF(AND(ISNUMBER(F23),ISNUMBER(G23)),G23-F23,"")</f>
      </c>
      <c r="I23" s="9"/>
      <c r="J23" s="9"/>
      <c r="K23" s="9"/>
      <c r="L23" s="9"/>
    </row>
    <row r="24" spans="1:10" x14ac:dyDescent="0.25">
      <c r="A24" s="6">
        <v>15</v>
      </c>
      <c r="F24" s="7"/>
      <c r="G24" s="7"/>
      <c r="H24" s="6">
        <f>IF(AND(ISNUMBER(F24),ISNUMBER(G24)),G24-F24,"")</f>
      </c>
    </row>
    <row r="25" spans="1:12" x14ac:dyDescent="0.25">
      <c r="A25" s="8">
        <v>16</v>
      </c>
      <c r="B25" s="9"/>
      <c r="C25" s="9"/>
      <c r="D25" s="9"/>
      <c r="E25" s="9"/>
      <c r="F25" s="10"/>
      <c r="G25" s="10"/>
      <c r="H25" s="8">
        <f>IF(AND(ISNUMBER(F25),ISNUMBER(G25)),G25-F25,"")</f>
      </c>
      <c r="I25" s="9"/>
      <c r="J25" s="9"/>
      <c r="K25" s="9"/>
      <c r="L25" s="9"/>
    </row>
    <row r="26" spans="1:10" x14ac:dyDescent="0.25">
      <c r="A26" s="6">
        <v>17</v>
      </c>
      <c r="F26" s="7"/>
      <c r="G26" s="7"/>
      <c r="H26" s="6">
        <f>IF(AND(ISNUMBER(F26),ISNUMBER(G26)),G26-F26,"")</f>
      </c>
    </row>
    <row r="27" spans="1:12" x14ac:dyDescent="0.25">
      <c r="A27" s="8">
        <v>18</v>
      </c>
      <c r="B27" s="9"/>
      <c r="C27" s="9"/>
      <c r="D27" s="9"/>
      <c r="E27" s="9"/>
      <c r="F27" s="10"/>
      <c r="G27" s="10"/>
      <c r="H27" s="8">
        <f>IF(AND(ISNUMBER(F27),ISNUMBER(G27)),G27-F27,"")</f>
      </c>
      <c r="I27" s="9"/>
      <c r="J27" s="9"/>
      <c r="K27" s="9"/>
      <c r="L27" s="9"/>
    </row>
    <row r="28" spans="1:10" x14ac:dyDescent="0.25">
      <c r="A28" s="6">
        <v>19</v>
      </c>
      <c r="F28" s="7"/>
      <c r="G28" s="7"/>
      <c r="H28" s="6">
        <f>IF(AND(ISNUMBER(F28),ISNUMBER(G28)),G28-F28,"")</f>
      </c>
    </row>
    <row r="29" spans="1:12" x14ac:dyDescent="0.25">
      <c r="A29" s="8">
        <v>20</v>
      </c>
      <c r="B29" s="9"/>
      <c r="C29" s="9"/>
      <c r="D29" s="9"/>
      <c r="E29" s="9"/>
      <c r="F29" s="10"/>
      <c r="G29" s="10"/>
      <c r="H29" s="8">
        <f>IF(AND(ISNUMBER(F29),ISNUMBER(G29)),G29-F29,"")</f>
      </c>
      <c r="I29" s="9"/>
      <c r="J29" s="9"/>
      <c r="K29" s="9"/>
      <c r="L29" s="9"/>
    </row>
    <row r="30" spans="1:10" x14ac:dyDescent="0.25">
      <c r="A30" s="6">
        <v>21</v>
      </c>
      <c r="F30" s="7"/>
      <c r="G30" s="7"/>
      <c r="H30" s="6">
        <f>IF(AND(ISNUMBER(F30),ISNUMBER(G30)),G30-F30,"")</f>
      </c>
    </row>
    <row r="31" spans="1:12" x14ac:dyDescent="0.25">
      <c r="A31" s="8">
        <v>22</v>
      </c>
      <c r="B31" s="9"/>
      <c r="C31" s="9"/>
      <c r="D31" s="9"/>
      <c r="E31" s="9"/>
      <c r="F31" s="10"/>
      <c r="G31" s="10"/>
      <c r="H31" s="8">
        <f>IF(AND(ISNUMBER(F31),ISNUMBER(G31)),G31-F31,"")</f>
      </c>
      <c r="I31" s="9"/>
      <c r="J31" s="9"/>
      <c r="K31" s="9"/>
      <c r="L31" s="9"/>
    </row>
    <row r="32" spans="1:10" x14ac:dyDescent="0.25">
      <c r="A32" s="6">
        <v>23</v>
      </c>
      <c r="F32" s="7"/>
      <c r="G32" s="7"/>
      <c r="H32" s="6">
        <f>IF(AND(ISNUMBER(F32),ISNUMBER(G32)),G32-F32,"")</f>
      </c>
    </row>
    <row r="33" spans="1:12" x14ac:dyDescent="0.25">
      <c r="A33" s="8">
        <v>24</v>
      </c>
      <c r="B33" s="9"/>
      <c r="C33" s="9"/>
      <c r="D33" s="9"/>
      <c r="E33" s="9"/>
      <c r="F33" s="10"/>
      <c r="G33" s="10"/>
      <c r="H33" s="8">
        <f>IF(AND(ISNUMBER(F33),ISNUMBER(G33)),G33-F33,"")</f>
      </c>
      <c r="I33" s="9"/>
      <c r="J33" s="9"/>
      <c r="K33" s="9"/>
      <c r="L33" s="9"/>
    </row>
    <row r="34" spans="1:10" x14ac:dyDescent="0.25">
      <c r="A34" s="6">
        <v>25</v>
      </c>
      <c r="F34" s="7"/>
      <c r="G34" s="7"/>
      <c r="H34" s="6">
        <f>IF(AND(ISNUMBER(F34),ISNUMBER(G34)),G34-F34,"")</f>
      </c>
    </row>
    <row r="35" spans="1:12" x14ac:dyDescent="0.25">
      <c r="A35" s="8">
        <v>26</v>
      </c>
      <c r="B35" s="9"/>
      <c r="C35" s="9"/>
      <c r="D35" s="9"/>
      <c r="E35" s="9"/>
      <c r="F35" s="10"/>
      <c r="G35" s="10"/>
      <c r="H35" s="8">
        <f>IF(AND(ISNUMBER(F35),ISNUMBER(G35)),G35-F35,"")</f>
      </c>
      <c r="I35" s="9"/>
      <c r="J35" s="9"/>
      <c r="K35" s="9"/>
      <c r="L35" s="9"/>
    </row>
    <row r="36" spans="1:10" x14ac:dyDescent="0.25">
      <c r="A36" s="6">
        <v>27</v>
      </c>
      <c r="F36" s="7"/>
      <c r="G36" s="7"/>
      <c r="H36" s="6">
        <f>IF(AND(ISNUMBER(F36),ISNUMBER(G36)),G36-F36,"")</f>
      </c>
    </row>
    <row r="37" spans="1:12" x14ac:dyDescent="0.25">
      <c r="A37" s="8">
        <v>28</v>
      </c>
      <c r="B37" s="9"/>
      <c r="C37" s="9"/>
      <c r="D37" s="9"/>
      <c r="E37" s="9"/>
      <c r="F37" s="10"/>
      <c r="G37" s="10"/>
      <c r="H37" s="8">
        <f>IF(AND(ISNUMBER(F37),ISNUMBER(G37)),G37-F37,"")</f>
      </c>
      <c r="I37" s="9"/>
      <c r="J37" s="9"/>
      <c r="K37" s="9"/>
      <c r="L37" s="9"/>
    </row>
    <row r="38" spans="1:10" x14ac:dyDescent="0.25">
      <c r="A38" s="6">
        <v>29</v>
      </c>
      <c r="F38" s="7"/>
      <c r="G38" s="7"/>
      <c r="H38" s="6">
        <f>IF(AND(ISNUMBER(F38),ISNUMBER(G38)),G38-F38,"")</f>
      </c>
    </row>
    <row r="39" spans="1:12" x14ac:dyDescent="0.25">
      <c r="A39" s="8">
        <v>30</v>
      </c>
      <c r="B39" s="9"/>
      <c r="C39" s="9"/>
      <c r="D39" s="9"/>
      <c r="E39" s="9"/>
      <c r="F39" s="10"/>
      <c r="G39" s="10"/>
      <c r="H39" s="8">
        <f>IF(AND(ISNUMBER(F39),ISNUMBER(G39)),G39-F39,"")</f>
      </c>
      <c r="I39" s="9"/>
      <c r="J39" s="9"/>
      <c r="K39" s="9"/>
      <c r="L39" s="9"/>
    </row>
    <row r="40" spans="1:10" x14ac:dyDescent="0.25">
      <c r="A40" s="6">
        <v>31</v>
      </c>
      <c r="F40" s="7"/>
      <c r="G40" s="7"/>
      <c r="H40" s="6">
        <f>IF(AND(ISNUMBER(F40),ISNUMBER(G40)),G40-F40,"")</f>
      </c>
    </row>
    <row r="41" spans="1:12" x14ac:dyDescent="0.25">
      <c r="A41" s="8">
        <v>32</v>
      </c>
      <c r="B41" s="9"/>
      <c r="C41" s="9"/>
      <c r="D41" s="9"/>
      <c r="E41" s="9"/>
      <c r="F41" s="10"/>
      <c r="G41" s="10"/>
      <c r="H41" s="8">
        <f>IF(AND(ISNUMBER(F41),ISNUMBER(G41)),G41-F41,"")</f>
      </c>
      <c r="I41" s="9"/>
      <c r="J41" s="9"/>
      <c r="K41" s="9"/>
      <c r="L41" s="9"/>
    </row>
    <row r="42" spans="1:10" x14ac:dyDescent="0.25">
      <c r="A42" s="6">
        <v>33</v>
      </c>
      <c r="F42" s="7"/>
      <c r="G42" s="7"/>
      <c r="H42" s="6">
        <f>IF(AND(ISNUMBER(F42),ISNUMBER(G42)),G42-F42,"")</f>
      </c>
    </row>
    <row r="43" spans="1:12" x14ac:dyDescent="0.25">
      <c r="A43" s="8">
        <v>34</v>
      </c>
      <c r="B43" s="9"/>
      <c r="C43" s="9"/>
      <c r="D43" s="9"/>
      <c r="E43" s="9"/>
      <c r="F43" s="10"/>
      <c r="G43" s="10"/>
      <c r="H43" s="8">
        <f>IF(AND(ISNUMBER(F43),ISNUMBER(G43)),G43-F43,"")</f>
      </c>
      <c r="I43" s="9"/>
      <c r="J43" s="9"/>
      <c r="K43" s="9"/>
      <c r="L43" s="9"/>
    </row>
    <row r="44" spans="1:10" x14ac:dyDescent="0.25">
      <c r="A44" s="6">
        <v>35</v>
      </c>
      <c r="F44" s="7"/>
      <c r="G44" s="7"/>
      <c r="H44" s="6">
        <f>IF(AND(ISNUMBER(F44),ISNUMBER(G44)),G44-F44,"")</f>
      </c>
    </row>
    <row r="45" spans="1:12" x14ac:dyDescent="0.25">
      <c r="A45" s="8">
        <v>36</v>
      </c>
      <c r="B45" s="9"/>
      <c r="C45" s="9"/>
      <c r="D45" s="9"/>
      <c r="E45" s="9"/>
      <c r="F45" s="10"/>
      <c r="G45" s="10"/>
      <c r="H45" s="8">
        <f>IF(AND(ISNUMBER(F45),ISNUMBER(G45)),G45-F45,"")</f>
      </c>
      <c r="I45" s="9"/>
      <c r="J45" s="9"/>
      <c r="K45" s="9"/>
      <c r="L45" s="9"/>
    </row>
    <row r="46" spans="1:10" x14ac:dyDescent="0.25">
      <c r="A46" s="6">
        <v>37</v>
      </c>
      <c r="F46" s="7"/>
      <c r="G46" s="7"/>
      <c r="H46" s="6">
        <f>IF(AND(ISNUMBER(F46),ISNUMBER(G46)),G46-F46,"")</f>
      </c>
    </row>
    <row r="47" spans="1:12" x14ac:dyDescent="0.25">
      <c r="A47" s="8">
        <v>38</v>
      </c>
      <c r="B47" s="9"/>
      <c r="C47" s="9"/>
      <c r="D47" s="9"/>
      <c r="E47" s="9"/>
      <c r="F47" s="10"/>
      <c r="G47" s="10"/>
      <c r="H47" s="8">
        <f>IF(AND(ISNUMBER(F47),ISNUMBER(G47)),G47-F47,"")</f>
      </c>
      <c r="I47" s="9"/>
      <c r="J47" s="9"/>
      <c r="K47" s="9"/>
      <c r="L47" s="9"/>
    </row>
    <row r="48" spans="1:10" x14ac:dyDescent="0.25">
      <c r="A48" s="6">
        <v>39</v>
      </c>
      <c r="F48" s="7"/>
      <c r="G48" s="7"/>
      <c r="H48" s="6">
        <f>IF(AND(ISNUMBER(F48),ISNUMBER(G48)),G48-F48,"")</f>
      </c>
    </row>
    <row r="49" spans="1:12" x14ac:dyDescent="0.25">
      <c r="A49" s="8">
        <v>40</v>
      </c>
      <c r="B49" s="9"/>
      <c r="C49" s="9"/>
      <c r="D49" s="9"/>
      <c r="E49" s="9"/>
      <c r="F49" s="10"/>
      <c r="G49" s="10"/>
      <c r="H49" s="8">
        <f>IF(AND(ISNUMBER(F49),ISNUMBER(G49)),G49-F49,"")</f>
      </c>
      <c r="I49" s="9"/>
      <c r="J49" s="9"/>
      <c r="K49" s="9"/>
      <c r="L49" s="9"/>
    </row>
    <row r="50" spans="1:10" x14ac:dyDescent="0.25">
      <c r="A50" s="6">
        <v>41</v>
      </c>
      <c r="F50" s="7"/>
      <c r="G50" s="7"/>
      <c r="H50" s="6">
        <f>IF(AND(ISNUMBER(F50),ISNUMBER(G50)),G50-F50,"")</f>
      </c>
    </row>
    <row r="51" spans="1:12" x14ac:dyDescent="0.25">
      <c r="A51" s="8">
        <v>42</v>
      </c>
      <c r="B51" s="9"/>
      <c r="C51" s="9"/>
      <c r="D51" s="9"/>
      <c r="E51" s="9"/>
      <c r="F51" s="10"/>
      <c r="G51" s="10"/>
      <c r="H51" s="8">
        <f>IF(AND(ISNUMBER(F51),ISNUMBER(G51)),G51-F51,"")</f>
      </c>
      <c r="I51" s="9"/>
      <c r="J51" s="9"/>
      <c r="K51" s="9"/>
      <c r="L51" s="9"/>
    </row>
    <row r="52" spans="1:10" x14ac:dyDescent="0.25">
      <c r="A52" s="6">
        <v>43</v>
      </c>
      <c r="F52" s="7"/>
      <c r="G52" s="7"/>
      <c r="H52" s="6">
        <f>IF(AND(ISNUMBER(F52),ISNUMBER(G52)),G52-F52,"")</f>
      </c>
    </row>
    <row r="53" spans="1:12" x14ac:dyDescent="0.25">
      <c r="A53" s="8">
        <v>44</v>
      </c>
      <c r="B53" s="9"/>
      <c r="C53" s="9"/>
      <c r="D53" s="9"/>
      <c r="E53" s="9"/>
      <c r="F53" s="10"/>
      <c r="G53" s="10"/>
      <c r="H53" s="8">
        <f>IF(AND(ISNUMBER(F53),ISNUMBER(G53)),G53-F53,"")</f>
      </c>
      <c r="I53" s="9"/>
      <c r="J53" s="9"/>
      <c r="K53" s="9"/>
      <c r="L53" s="9"/>
    </row>
    <row r="54" spans="1:10" x14ac:dyDescent="0.25">
      <c r="A54" s="6">
        <v>45</v>
      </c>
      <c r="F54" s="7"/>
      <c r="G54" s="7"/>
      <c r="H54" s="6">
        <f>IF(AND(ISNUMBER(F54),ISNUMBER(G54)),G54-F54,"")</f>
      </c>
    </row>
    <row r="55" spans="1:12" x14ac:dyDescent="0.25">
      <c r="A55" s="8">
        <v>46</v>
      </c>
      <c r="B55" s="9"/>
      <c r="C55" s="9"/>
      <c r="D55" s="9"/>
      <c r="E55" s="9"/>
      <c r="F55" s="10"/>
      <c r="G55" s="10"/>
      <c r="H55" s="8">
        <f>IF(AND(ISNUMBER(F55),ISNUMBER(G55)),G55-F55,"")</f>
      </c>
      <c r="I55" s="9"/>
      <c r="J55" s="9"/>
      <c r="K55" s="9"/>
      <c r="L55" s="9"/>
    </row>
    <row r="56" spans="1:10" x14ac:dyDescent="0.25">
      <c r="A56" s="6">
        <v>47</v>
      </c>
      <c r="F56" s="7"/>
      <c r="G56" s="7"/>
      <c r="H56" s="6">
        <f>IF(AND(ISNUMBER(F56),ISNUMBER(G56)),G56-F56,"")</f>
      </c>
    </row>
    <row r="57" spans="1:12" x14ac:dyDescent="0.25">
      <c r="A57" s="8">
        <v>48</v>
      </c>
      <c r="B57" s="9"/>
      <c r="C57" s="9"/>
      <c r="D57" s="9"/>
      <c r="E57" s="9"/>
      <c r="F57" s="10"/>
      <c r="G57" s="10"/>
      <c r="H57" s="8">
        <f>IF(AND(ISNUMBER(F57),ISNUMBER(G57)),G57-F57,"")</f>
      </c>
      <c r="I57" s="9"/>
      <c r="J57" s="9"/>
      <c r="K57" s="9"/>
      <c r="L57" s="9"/>
    </row>
    <row r="58" spans="1:10" x14ac:dyDescent="0.25">
      <c r="A58" s="6">
        <v>49</v>
      </c>
      <c r="F58" s="7"/>
      <c r="G58" s="7"/>
      <c r="H58" s="6">
        <f>IF(AND(ISNUMBER(F58),ISNUMBER(G58)),G58-F58,"")</f>
      </c>
    </row>
    <row r="59" spans="1:12" x14ac:dyDescent="0.25">
      <c r="A59" s="8">
        <v>50</v>
      </c>
      <c r="B59" s="9"/>
      <c r="C59" s="9"/>
      <c r="D59" s="9"/>
      <c r="E59" s="9"/>
      <c r="F59" s="10"/>
      <c r="G59" s="10"/>
      <c r="H59" s="8">
        <f>IF(AND(ISNUMBER(F59),ISNUMBER(G59)),G59-F59,"")</f>
      </c>
      <c r="I59" s="9"/>
      <c r="J59" s="9"/>
      <c r="K59" s="9"/>
      <c r="L59" s="9"/>
    </row>
    <row r="60" spans="1:10" x14ac:dyDescent="0.25">
      <c r="A60" s="6">
        <v>51</v>
      </c>
      <c r="F60" s="7"/>
      <c r="G60" s="7"/>
      <c r="H60" s="6">
        <f>IF(AND(ISNUMBER(F60),ISNUMBER(G60)),G60-F60,"")</f>
      </c>
    </row>
    <row r="61" spans="1:12" x14ac:dyDescent="0.25">
      <c r="A61" s="8">
        <v>52</v>
      </c>
      <c r="B61" s="9"/>
      <c r="C61" s="9"/>
      <c r="D61" s="9"/>
      <c r="E61" s="9"/>
      <c r="F61" s="10"/>
      <c r="G61" s="10"/>
      <c r="H61" s="8">
        <f>IF(AND(ISNUMBER(F61),ISNUMBER(G61)),G61-F61,"")</f>
      </c>
      <c r="I61" s="9"/>
      <c r="J61" s="9"/>
      <c r="K61" s="9"/>
      <c r="L61" s="9"/>
    </row>
    <row r="62" spans="1:10" x14ac:dyDescent="0.25">
      <c r="A62" s="6">
        <v>53</v>
      </c>
      <c r="F62" s="7"/>
      <c r="G62" s="7"/>
      <c r="H62" s="6">
        <f>IF(AND(ISNUMBER(F62),ISNUMBER(G62)),G62-F62,"")</f>
      </c>
    </row>
    <row r="63" spans="1:12" x14ac:dyDescent="0.25">
      <c r="A63" s="8">
        <v>54</v>
      </c>
      <c r="B63" s="9"/>
      <c r="C63" s="9"/>
      <c r="D63" s="9"/>
      <c r="E63" s="9"/>
      <c r="F63" s="10"/>
      <c r="G63" s="10"/>
      <c r="H63" s="8">
        <f>IF(AND(ISNUMBER(F63),ISNUMBER(G63)),G63-F63,"")</f>
      </c>
      <c r="I63" s="9"/>
      <c r="J63" s="9"/>
      <c r="K63" s="9"/>
      <c r="L63" s="9"/>
    </row>
    <row r="64" spans="1:10" x14ac:dyDescent="0.25">
      <c r="A64" s="6">
        <v>55</v>
      </c>
      <c r="F64" s="7"/>
      <c r="G64" s="7"/>
      <c r="H64" s="6">
        <f>IF(AND(ISNUMBER(F64),ISNUMBER(G64)),G64-F64,"")</f>
      </c>
    </row>
    <row r="65" spans="1:12" x14ac:dyDescent="0.25">
      <c r="A65" s="8">
        <v>56</v>
      </c>
      <c r="B65" s="9"/>
      <c r="C65" s="9"/>
      <c r="D65" s="9"/>
      <c r="E65" s="9"/>
      <c r="F65" s="10"/>
      <c r="G65" s="10"/>
      <c r="H65" s="8">
        <f>IF(AND(ISNUMBER(F65),ISNUMBER(G65)),G65-F65,"")</f>
      </c>
      <c r="I65" s="9"/>
      <c r="J65" s="9"/>
      <c r="K65" s="9"/>
      <c r="L65" s="9"/>
    </row>
    <row r="66" spans="1:10" x14ac:dyDescent="0.25">
      <c r="A66" s="6">
        <v>57</v>
      </c>
      <c r="F66" s="7"/>
      <c r="G66" s="7"/>
      <c r="H66" s="6">
        <f>IF(AND(ISNUMBER(F66),ISNUMBER(G66)),G66-F66,"")</f>
      </c>
    </row>
    <row r="67" spans="1:12" x14ac:dyDescent="0.25">
      <c r="A67" s="8">
        <v>58</v>
      </c>
      <c r="B67" s="9"/>
      <c r="C67" s="9"/>
      <c r="D67" s="9"/>
      <c r="E67" s="9"/>
      <c r="F67" s="10"/>
      <c r="G67" s="10"/>
      <c r="H67" s="8">
        <f>IF(AND(ISNUMBER(F67),ISNUMBER(G67)),G67-F67,"")</f>
      </c>
      <c r="I67" s="9"/>
      <c r="J67" s="9"/>
      <c r="K67" s="9"/>
      <c r="L67" s="9"/>
    </row>
    <row r="68" spans="1:10" x14ac:dyDescent="0.25">
      <c r="A68" s="6">
        <v>59</v>
      </c>
      <c r="F68" s="7"/>
      <c r="G68" s="7"/>
      <c r="H68" s="6">
        <f>IF(AND(ISNUMBER(F68),ISNUMBER(G68)),G68-F68,"")</f>
      </c>
    </row>
    <row r="69" spans="1:12" x14ac:dyDescent="0.25">
      <c r="A69" s="8">
        <v>60</v>
      </c>
      <c r="B69" s="9"/>
      <c r="C69" s="9"/>
      <c r="D69" s="9"/>
      <c r="E69" s="9"/>
      <c r="F69" s="10"/>
      <c r="G69" s="10"/>
      <c r="H69" s="8">
        <f>IF(AND(ISNUMBER(F69),ISNUMBER(G69)),G69-F69,"")</f>
      </c>
      <c r="I69" s="9"/>
      <c r="J69" s="9"/>
      <c r="K69" s="9"/>
      <c r="L69" s="9"/>
    </row>
    <row r="70" spans="1:10" x14ac:dyDescent="0.25">
      <c r="A70" s="6">
        <v>61</v>
      </c>
      <c r="F70" s="7"/>
      <c r="G70" s="7"/>
      <c r="H70" s="6">
        <f>IF(AND(ISNUMBER(F70),ISNUMBER(G70)),G70-F70,"")</f>
      </c>
    </row>
    <row r="71" spans="1:12" x14ac:dyDescent="0.25">
      <c r="A71" s="8">
        <v>62</v>
      </c>
      <c r="B71" s="9"/>
      <c r="C71" s="9"/>
      <c r="D71" s="9"/>
      <c r="E71" s="9"/>
      <c r="F71" s="10"/>
      <c r="G71" s="10"/>
      <c r="H71" s="8">
        <f>IF(AND(ISNUMBER(F71),ISNUMBER(G71)),G71-F71,"")</f>
      </c>
      <c r="I71" s="9"/>
      <c r="J71" s="9"/>
      <c r="K71" s="9"/>
      <c r="L71" s="9"/>
    </row>
    <row r="72" spans="1:10" x14ac:dyDescent="0.25">
      <c r="A72" s="6">
        <v>63</v>
      </c>
      <c r="F72" s="7"/>
      <c r="G72" s="7"/>
      <c r="H72" s="6">
        <f>IF(AND(ISNUMBER(F72),ISNUMBER(G72)),G72-F72,"")</f>
      </c>
    </row>
    <row r="73" spans="1:12" x14ac:dyDescent="0.25">
      <c r="A73" s="8">
        <v>64</v>
      </c>
      <c r="B73" s="9"/>
      <c r="C73" s="9"/>
      <c r="D73" s="9"/>
      <c r="E73" s="9"/>
      <c r="F73" s="10"/>
      <c r="G73" s="10"/>
      <c r="H73" s="8">
        <f>IF(AND(ISNUMBER(F73),ISNUMBER(G73)),G73-F73,"")</f>
      </c>
      <c r="I73" s="9"/>
      <c r="J73" s="9"/>
      <c r="K73" s="9"/>
      <c r="L73" s="9"/>
    </row>
    <row r="74" spans="1:10" x14ac:dyDescent="0.25">
      <c r="A74" s="6">
        <v>65</v>
      </c>
      <c r="F74" s="7"/>
      <c r="G74" s="7"/>
      <c r="H74" s="6">
        <f>IF(AND(ISNUMBER(F74),ISNUMBER(G74)),G74-F74,"")</f>
      </c>
    </row>
    <row r="75" spans="1:12" x14ac:dyDescent="0.25">
      <c r="A75" s="8">
        <v>66</v>
      </c>
      <c r="B75" s="9"/>
      <c r="C75" s="9"/>
      <c r="D75" s="9"/>
      <c r="E75" s="9"/>
      <c r="F75" s="10"/>
      <c r="G75" s="10"/>
      <c r="H75" s="8">
        <f>IF(AND(ISNUMBER(F75),ISNUMBER(G75)),G75-F75,"")</f>
      </c>
      <c r="I75" s="9"/>
      <c r="J75" s="9"/>
      <c r="K75" s="9"/>
      <c r="L75" s="9"/>
    </row>
    <row r="76" spans="1:10" x14ac:dyDescent="0.25">
      <c r="A76" s="6">
        <v>67</v>
      </c>
      <c r="F76" s="7"/>
      <c r="G76" s="7"/>
      <c r="H76" s="6">
        <f>IF(AND(ISNUMBER(F76),ISNUMBER(G76)),G76-F76,"")</f>
      </c>
    </row>
    <row r="77" spans="1:12" x14ac:dyDescent="0.25">
      <c r="A77" s="8">
        <v>68</v>
      </c>
      <c r="B77" s="9"/>
      <c r="C77" s="9"/>
      <c r="D77" s="9"/>
      <c r="E77" s="9"/>
      <c r="F77" s="10"/>
      <c r="G77" s="10"/>
      <c r="H77" s="8">
        <f>IF(AND(ISNUMBER(F77),ISNUMBER(G77)),G77-F77,"")</f>
      </c>
      <c r="I77" s="9"/>
      <c r="J77" s="9"/>
      <c r="K77" s="9"/>
      <c r="L77" s="9"/>
    </row>
    <row r="78" spans="1:10" x14ac:dyDescent="0.25">
      <c r="A78" s="6">
        <v>69</v>
      </c>
      <c r="F78" s="7"/>
      <c r="G78" s="7"/>
      <c r="H78" s="6">
        <f>IF(AND(ISNUMBER(F78),ISNUMBER(G78)),G78-F78,"")</f>
      </c>
    </row>
    <row r="79" spans="1:12" x14ac:dyDescent="0.25">
      <c r="A79" s="8">
        <v>70</v>
      </c>
      <c r="B79" s="9"/>
      <c r="C79" s="9"/>
      <c r="D79" s="9"/>
      <c r="E79" s="9"/>
      <c r="F79" s="10"/>
      <c r="G79" s="10"/>
      <c r="H79" s="8">
        <f>IF(AND(ISNUMBER(F79),ISNUMBER(G79)),G79-F79,"")</f>
      </c>
      <c r="I79" s="9"/>
      <c r="J79" s="9"/>
      <c r="K79" s="9"/>
      <c r="L79" s="9"/>
    </row>
    <row r="80" spans="1:10" x14ac:dyDescent="0.25">
      <c r="A80" s="6">
        <v>71</v>
      </c>
      <c r="F80" s="7"/>
      <c r="G80" s="7"/>
      <c r="H80" s="6">
        <f>IF(AND(ISNUMBER(F80),ISNUMBER(G80)),G80-F80,"")</f>
      </c>
    </row>
    <row r="81" spans="1:12" x14ac:dyDescent="0.25">
      <c r="A81" s="8">
        <v>72</v>
      </c>
      <c r="B81" s="9"/>
      <c r="C81" s="9"/>
      <c r="D81" s="9"/>
      <c r="E81" s="9"/>
      <c r="F81" s="10"/>
      <c r="G81" s="10"/>
      <c r="H81" s="8">
        <f>IF(AND(ISNUMBER(F81),ISNUMBER(G81)),G81-F81,"")</f>
      </c>
      <c r="I81" s="9"/>
      <c r="J81" s="9"/>
      <c r="K81" s="9"/>
      <c r="L81" s="9"/>
    </row>
    <row r="82" spans="1:10" x14ac:dyDescent="0.25">
      <c r="A82" s="6">
        <v>73</v>
      </c>
      <c r="F82" s="7"/>
      <c r="G82" s="7"/>
      <c r="H82" s="6">
        <f>IF(AND(ISNUMBER(F82),ISNUMBER(G82)),G82-F82,"")</f>
      </c>
    </row>
    <row r="83" spans="1:12" x14ac:dyDescent="0.25">
      <c r="A83" s="8">
        <v>74</v>
      </c>
      <c r="B83" s="9"/>
      <c r="C83" s="9"/>
      <c r="D83" s="9"/>
      <c r="E83" s="9"/>
      <c r="F83" s="10"/>
      <c r="G83" s="10"/>
      <c r="H83" s="8">
        <f>IF(AND(ISNUMBER(F83),ISNUMBER(G83)),G83-F83,"")</f>
      </c>
      <c r="I83" s="9"/>
      <c r="J83" s="9"/>
      <c r="K83" s="9"/>
      <c r="L83" s="9"/>
    </row>
    <row r="84" spans="1:10" x14ac:dyDescent="0.25">
      <c r="A84" s="6">
        <v>75</v>
      </c>
      <c r="F84" s="7"/>
      <c r="G84" s="7"/>
      <c r="H84" s="6">
        <f>IF(AND(ISNUMBER(F84),ISNUMBER(G84)),G84-F84,"")</f>
      </c>
    </row>
    <row r="85" spans="1:12" x14ac:dyDescent="0.25">
      <c r="A85" s="8">
        <v>76</v>
      </c>
      <c r="B85" s="9"/>
      <c r="C85" s="9"/>
      <c r="D85" s="9"/>
      <c r="E85" s="9"/>
      <c r="F85" s="10"/>
      <c r="G85" s="10"/>
      <c r="H85" s="8">
        <f>IF(AND(ISNUMBER(F85),ISNUMBER(G85)),G85-F85,"")</f>
      </c>
      <c r="I85" s="9"/>
      <c r="J85" s="9"/>
      <c r="K85" s="9"/>
      <c r="L85" s="9"/>
    </row>
    <row r="86" spans="1:10" x14ac:dyDescent="0.25">
      <c r="A86" s="6">
        <v>77</v>
      </c>
      <c r="F86" s="7"/>
      <c r="G86" s="7"/>
      <c r="H86" s="6">
        <f>IF(AND(ISNUMBER(F86),ISNUMBER(G86)),G86-F86,"")</f>
      </c>
    </row>
    <row r="87" spans="1:12" x14ac:dyDescent="0.25">
      <c r="A87" s="8">
        <v>78</v>
      </c>
      <c r="B87" s="9"/>
      <c r="C87" s="9"/>
      <c r="D87" s="9"/>
      <c r="E87" s="9"/>
      <c r="F87" s="10"/>
      <c r="G87" s="10"/>
      <c r="H87" s="8">
        <f>IF(AND(ISNUMBER(F87),ISNUMBER(G87)),G87-F87,"")</f>
      </c>
      <c r="I87" s="9"/>
      <c r="J87" s="9"/>
      <c r="K87" s="9"/>
      <c r="L87" s="9"/>
    </row>
    <row r="88" spans="1:10" x14ac:dyDescent="0.25">
      <c r="A88" s="6">
        <v>79</v>
      </c>
      <c r="F88" s="7"/>
      <c r="G88" s="7"/>
      <c r="H88" s="6">
        <f>IF(AND(ISNUMBER(F88),ISNUMBER(G88)),G88-F88,"")</f>
      </c>
    </row>
    <row r="89" spans="1:12" x14ac:dyDescent="0.25">
      <c r="A89" s="8">
        <v>80</v>
      </c>
      <c r="B89" s="9"/>
      <c r="C89" s="9"/>
      <c r="D89" s="9"/>
      <c r="E89" s="9"/>
      <c r="F89" s="10"/>
      <c r="G89" s="10"/>
      <c r="H89" s="8">
        <f>IF(AND(ISNUMBER(F89),ISNUMBER(G89)),G89-F89,"")</f>
      </c>
      <c r="I89" s="9"/>
      <c r="J89" s="9"/>
      <c r="K89" s="9"/>
      <c r="L89" s="9"/>
    </row>
    <row r="90" spans="1:10" x14ac:dyDescent="0.25">
      <c r="A90" s="6">
        <v>81</v>
      </c>
      <c r="F90" s="7"/>
      <c r="G90" s="7"/>
      <c r="H90" s="6">
        <f>IF(AND(ISNUMBER(F90),ISNUMBER(G90)),G90-F90,"")</f>
      </c>
    </row>
    <row r="91" spans="1:12" x14ac:dyDescent="0.25">
      <c r="A91" s="8">
        <v>82</v>
      </c>
      <c r="B91" s="9"/>
      <c r="C91" s="9"/>
      <c r="D91" s="9"/>
      <c r="E91" s="9"/>
      <c r="F91" s="10"/>
      <c r="G91" s="10"/>
      <c r="H91" s="8">
        <f>IF(AND(ISNUMBER(F91),ISNUMBER(G91)),G91-F91,"")</f>
      </c>
      <c r="I91" s="9"/>
      <c r="J91" s="9"/>
      <c r="K91" s="9"/>
      <c r="L91" s="9"/>
    </row>
    <row r="92" spans="1:10" x14ac:dyDescent="0.25">
      <c r="A92" s="6">
        <v>83</v>
      </c>
      <c r="F92" s="7"/>
      <c r="G92" s="7"/>
      <c r="H92" s="6">
        <f>IF(AND(ISNUMBER(F92),ISNUMBER(G92)),G92-F92,"")</f>
      </c>
    </row>
    <row r="93" spans="1:12" x14ac:dyDescent="0.25">
      <c r="A93" s="8">
        <v>84</v>
      </c>
      <c r="B93" s="9"/>
      <c r="C93" s="9"/>
      <c r="D93" s="9"/>
      <c r="E93" s="9"/>
      <c r="F93" s="10"/>
      <c r="G93" s="10"/>
      <c r="H93" s="8">
        <f>IF(AND(ISNUMBER(F93),ISNUMBER(G93)),G93-F93,"")</f>
      </c>
      <c r="I93" s="9"/>
      <c r="J93" s="9"/>
      <c r="K93" s="9"/>
      <c r="L93" s="9"/>
    </row>
    <row r="94" spans="1:10" x14ac:dyDescent="0.25">
      <c r="A94" s="6">
        <v>85</v>
      </c>
      <c r="F94" s="7"/>
      <c r="G94" s="7"/>
      <c r="H94" s="6">
        <f>IF(AND(ISNUMBER(F94),ISNUMBER(G94)),G94-F94,"")</f>
      </c>
    </row>
    <row r="95" spans="1:12" x14ac:dyDescent="0.25">
      <c r="A95" s="8">
        <v>86</v>
      </c>
      <c r="B95" s="9"/>
      <c r="C95" s="9"/>
      <c r="D95" s="9"/>
      <c r="E95" s="9"/>
      <c r="F95" s="10"/>
      <c r="G95" s="10"/>
      <c r="H95" s="8">
        <f>IF(AND(ISNUMBER(F95),ISNUMBER(G95)),G95-F95,"")</f>
      </c>
      <c r="I95" s="9"/>
      <c r="J95" s="9"/>
      <c r="K95" s="9"/>
      <c r="L95" s="9"/>
    </row>
    <row r="96" spans="1:10" x14ac:dyDescent="0.25">
      <c r="A96" s="6">
        <v>87</v>
      </c>
      <c r="F96" s="7"/>
      <c r="G96" s="7"/>
      <c r="H96" s="6">
        <f>IF(AND(ISNUMBER(F96),ISNUMBER(G96)),G96-F96,"")</f>
      </c>
    </row>
    <row r="97" spans="1:12" x14ac:dyDescent="0.25">
      <c r="A97" s="8">
        <v>88</v>
      </c>
      <c r="B97" s="9"/>
      <c r="C97" s="9"/>
      <c r="D97" s="9"/>
      <c r="E97" s="9"/>
      <c r="F97" s="10"/>
      <c r="G97" s="10"/>
      <c r="H97" s="8">
        <f>IF(AND(ISNUMBER(F97),ISNUMBER(G97)),G97-F97,"")</f>
      </c>
      <c r="I97" s="9"/>
      <c r="J97" s="9"/>
      <c r="K97" s="9"/>
      <c r="L97" s="9"/>
    </row>
    <row r="98" spans="1:10" x14ac:dyDescent="0.25">
      <c r="A98" s="6">
        <v>89</v>
      </c>
      <c r="F98" s="7"/>
      <c r="G98" s="7"/>
      <c r="H98" s="6">
        <f>IF(AND(ISNUMBER(F98),ISNUMBER(G98)),G98-F98,"")</f>
      </c>
    </row>
    <row r="99" spans="1:12" x14ac:dyDescent="0.25">
      <c r="A99" s="8">
        <v>90</v>
      </c>
      <c r="B99" s="9"/>
      <c r="C99" s="9"/>
      <c r="D99" s="9"/>
      <c r="E99" s="9"/>
      <c r="F99" s="10"/>
      <c r="G99" s="10"/>
      <c r="H99" s="8">
        <f>IF(AND(ISNUMBER(F99),ISNUMBER(G99)),G99-F99,"")</f>
      </c>
      <c r="I99" s="9"/>
      <c r="J99" s="9"/>
      <c r="K99" s="9"/>
      <c r="L99" s="9"/>
    </row>
    <row r="100" spans="1:10" x14ac:dyDescent="0.25">
      <c r="A100" s="6">
        <v>91</v>
      </c>
      <c r="F100" s="7"/>
      <c r="G100" s="7"/>
      <c r="H100" s="6">
        <f>IF(AND(ISNUMBER(F100),ISNUMBER(G100)),G100-F100,"")</f>
      </c>
    </row>
    <row r="101" spans="1:12" x14ac:dyDescent="0.25">
      <c r="A101" s="8">
        <v>92</v>
      </c>
      <c r="B101" s="9"/>
      <c r="C101" s="9"/>
      <c r="D101" s="9"/>
      <c r="E101" s="9"/>
      <c r="F101" s="10"/>
      <c r="G101" s="10"/>
      <c r="H101" s="8">
        <f>IF(AND(ISNUMBER(F101),ISNUMBER(G101)),G101-F101,"")</f>
      </c>
      <c r="I101" s="9"/>
      <c r="J101" s="9"/>
      <c r="K101" s="9"/>
      <c r="L101" s="9"/>
    </row>
    <row r="102" spans="1:10" x14ac:dyDescent="0.25">
      <c r="A102" s="6">
        <v>93</v>
      </c>
      <c r="F102" s="7"/>
      <c r="G102" s="7"/>
      <c r="H102" s="6">
        <f>IF(AND(ISNUMBER(F102),ISNUMBER(G102)),G102-F102,"")</f>
      </c>
    </row>
    <row r="103" spans="1:12" x14ac:dyDescent="0.25">
      <c r="A103" s="8">
        <v>94</v>
      </c>
      <c r="B103" s="9"/>
      <c r="C103" s="9"/>
      <c r="D103" s="9"/>
      <c r="E103" s="9"/>
      <c r="F103" s="10"/>
      <c r="G103" s="10"/>
      <c r="H103" s="8">
        <f>IF(AND(ISNUMBER(F103),ISNUMBER(G103)),G103-F103,"")</f>
      </c>
      <c r="I103" s="9"/>
      <c r="J103" s="9"/>
      <c r="K103" s="9"/>
      <c r="L103" s="9"/>
    </row>
    <row r="104" spans="1:10" x14ac:dyDescent="0.25">
      <c r="A104" s="6">
        <v>95</v>
      </c>
      <c r="F104" s="7"/>
      <c r="G104" s="7"/>
      <c r="H104" s="6">
        <f>IF(AND(ISNUMBER(F104),ISNUMBER(G104)),G104-F104,"")</f>
      </c>
    </row>
    <row r="105" spans="1:12" x14ac:dyDescent="0.25">
      <c r="A105" s="8">
        <v>96</v>
      </c>
      <c r="B105" s="9"/>
      <c r="C105" s="9"/>
      <c r="D105" s="9"/>
      <c r="E105" s="9"/>
      <c r="F105" s="10"/>
      <c r="G105" s="10"/>
      <c r="H105" s="8">
        <f>IF(AND(ISNUMBER(F105),ISNUMBER(G105)),G105-F105,"")</f>
      </c>
      <c r="I105" s="9"/>
      <c r="J105" s="9"/>
      <c r="K105" s="9"/>
      <c r="L105" s="9"/>
    </row>
    <row r="106" spans="1:10" x14ac:dyDescent="0.25">
      <c r="A106" s="6">
        <v>97</v>
      </c>
      <c r="F106" s="7"/>
      <c r="G106" s="7"/>
      <c r="H106" s="6">
        <f>IF(AND(ISNUMBER(F106),ISNUMBER(G106)),G106-F106,"")</f>
      </c>
    </row>
    <row r="107" spans="1:12" x14ac:dyDescent="0.25">
      <c r="A107" s="8">
        <v>98</v>
      </c>
      <c r="B107" s="9"/>
      <c r="C107" s="9"/>
      <c r="D107" s="9"/>
      <c r="E107" s="9"/>
      <c r="F107" s="10"/>
      <c r="G107" s="10"/>
      <c r="H107" s="8">
        <f>IF(AND(ISNUMBER(F107),ISNUMBER(G107)),G107-F107,"")</f>
      </c>
      <c r="I107" s="9"/>
      <c r="J107" s="9"/>
      <c r="K107" s="9"/>
      <c r="L107" s="9"/>
    </row>
    <row r="108" spans="1:10" x14ac:dyDescent="0.25">
      <c r="A108" s="6">
        <v>99</v>
      </c>
      <c r="F108" s="7"/>
      <c r="G108" s="7"/>
      <c r="H108" s="6">
        <f>IF(AND(ISNUMBER(F108),ISNUMBER(G108)),G108-F108,"")</f>
      </c>
    </row>
    <row r="109" spans="1:12" x14ac:dyDescent="0.25">
      <c r="A109" s="8">
        <v>100</v>
      </c>
      <c r="B109" s="9"/>
      <c r="C109" s="9"/>
      <c r="D109" s="9"/>
      <c r="E109" s="9"/>
      <c r="F109" s="10"/>
      <c r="G109" s="10"/>
      <c r="H109" s="8">
        <f>IF(AND(ISNUMBER(F109),ISNUMBER(G109)),G109-F109,"")</f>
      </c>
      <c r="I109" s="9"/>
      <c r="J109" s="9"/>
      <c r="K109" s="9"/>
      <c r="L109" s="9"/>
    </row>
    <row r="110" spans="1:10" x14ac:dyDescent="0.25">
      <c r="A110" s="6">
        <v>101</v>
      </c>
      <c r="F110" s="7"/>
      <c r="G110" s="7"/>
      <c r="H110" s="6">
        <f>IF(AND(ISNUMBER(F110),ISNUMBER(G110)),G110-F110,"")</f>
      </c>
    </row>
    <row r="111" spans="1:12" x14ac:dyDescent="0.25">
      <c r="A111" s="8">
        <v>102</v>
      </c>
      <c r="B111" s="9"/>
      <c r="C111" s="9"/>
      <c r="D111" s="9"/>
      <c r="E111" s="9"/>
      <c r="F111" s="10"/>
      <c r="G111" s="10"/>
      <c r="H111" s="8">
        <f>IF(AND(ISNUMBER(F111),ISNUMBER(G111)),G111-F111,"")</f>
      </c>
      <c r="I111" s="9"/>
      <c r="J111" s="9"/>
      <c r="K111" s="9"/>
      <c r="L111" s="9"/>
    </row>
    <row r="112" spans="1:10" x14ac:dyDescent="0.25">
      <c r="A112" s="6">
        <v>103</v>
      </c>
      <c r="F112" s="7"/>
      <c r="G112" s="7"/>
      <c r="H112" s="6">
        <f>IF(AND(ISNUMBER(F112),ISNUMBER(G112)),G112-F112,"")</f>
      </c>
    </row>
    <row r="113" spans="1:12" x14ac:dyDescent="0.25">
      <c r="A113" s="8">
        <v>104</v>
      </c>
      <c r="B113" s="9"/>
      <c r="C113" s="9"/>
      <c r="D113" s="9"/>
      <c r="E113" s="9"/>
      <c r="F113" s="10"/>
      <c r="G113" s="10"/>
      <c r="H113" s="8">
        <f>IF(AND(ISNUMBER(F113),ISNUMBER(G113)),G113-F113,"")</f>
      </c>
      <c r="I113" s="9"/>
      <c r="J113" s="9"/>
      <c r="K113" s="9"/>
      <c r="L113" s="9"/>
    </row>
    <row r="114" spans="1:10" x14ac:dyDescent="0.25">
      <c r="A114" s="6">
        <v>105</v>
      </c>
      <c r="F114" s="7"/>
      <c r="G114" s="7"/>
      <c r="H114" s="6">
        <f>IF(AND(ISNUMBER(F114),ISNUMBER(G114)),G114-F114,"")</f>
      </c>
    </row>
    <row r="115" spans="1:12" x14ac:dyDescent="0.25">
      <c r="A115" s="8">
        <v>106</v>
      </c>
      <c r="B115" s="9"/>
      <c r="C115" s="9"/>
      <c r="D115" s="9"/>
      <c r="E115" s="9"/>
      <c r="F115" s="10"/>
      <c r="G115" s="10"/>
      <c r="H115" s="8">
        <f>IF(AND(ISNUMBER(F115),ISNUMBER(G115)),G115-F115,"")</f>
      </c>
      <c r="I115" s="9"/>
      <c r="J115" s="9"/>
      <c r="K115" s="9"/>
      <c r="L115" s="9"/>
    </row>
    <row r="116" spans="1:10" x14ac:dyDescent="0.25">
      <c r="A116" s="6">
        <v>107</v>
      </c>
      <c r="F116" s="7"/>
      <c r="G116" s="7"/>
      <c r="H116" s="6">
        <f>IF(AND(ISNUMBER(F116),ISNUMBER(G116)),G116-F116,"")</f>
      </c>
    </row>
    <row r="117" spans="1:12" x14ac:dyDescent="0.25">
      <c r="A117" s="8">
        <v>108</v>
      </c>
      <c r="B117" s="9"/>
      <c r="C117" s="9"/>
      <c r="D117" s="9"/>
      <c r="E117" s="9"/>
      <c r="F117" s="10"/>
      <c r="G117" s="10"/>
      <c r="H117" s="8">
        <f>IF(AND(ISNUMBER(F117),ISNUMBER(G117)),G117-F117,"")</f>
      </c>
      <c r="I117" s="9"/>
      <c r="J117" s="9"/>
      <c r="K117" s="9"/>
      <c r="L117" s="9"/>
    </row>
    <row r="118" spans="1:10" x14ac:dyDescent="0.25">
      <c r="A118" s="6">
        <v>109</v>
      </c>
      <c r="F118" s="7"/>
      <c r="G118" s="7"/>
      <c r="H118" s="6">
        <f>IF(AND(ISNUMBER(F118),ISNUMBER(G118)),G118-F118,"")</f>
      </c>
    </row>
    <row r="119" spans="1:12" x14ac:dyDescent="0.25">
      <c r="A119" s="8">
        <v>110</v>
      </c>
      <c r="B119" s="9"/>
      <c r="C119" s="9"/>
      <c r="D119" s="9"/>
      <c r="E119" s="9"/>
      <c r="F119" s="10"/>
      <c r="G119" s="10"/>
      <c r="H119" s="8">
        <f>IF(AND(ISNUMBER(F119),ISNUMBER(G119)),G119-F119,"")</f>
      </c>
      <c r="I119" s="9"/>
      <c r="J119" s="9"/>
      <c r="K119" s="9"/>
      <c r="L119" s="9"/>
    </row>
    <row r="120" spans="1:10" x14ac:dyDescent="0.25">
      <c r="A120" s="6">
        <v>111</v>
      </c>
      <c r="F120" s="7"/>
      <c r="G120" s="7"/>
      <c r="H120" s="6">
        <f>IF(AND(ISNUMBER(F120),ISNUMBER(G120)),G120-F120,"")</f>
      </c>
    </row>
    <row r="121" spans="1:12" x14ac:dyDescent="0.25">
      <c r="A121" s="8">
        <v>112</v>
      </c>
      <c r="B121" s="9"/>
      <c r="C121" s="9"/>
      <c r="D121" s="9"/>
      <c r="E121" s="9"/>
      <c r="F121" s="10"/>
      <c r="G121" s="10"/>
      <c r="H121" s="8">
        <f>IF(AND(ISNUMBER(F121),ISNUMBER(G121)),G121-F121,"")</f>
      </c>
      <c r="I121" s="9"/>
      <c r="J121" s="9"/>
      <c r="K121" s="9"/>
      <c r="L121" s="9"/>
    </row>
    <row r="122" spans="1:10" x14ac:dyDescent="0.25">
      <c r="A122" s="6">
        <v>113</v>
      </c>
      <c r="F122" s="7"/>
      <c r="G122" s="7"/>
      <c r="H122" s="6">
        <f>IF(AND(ISNUMBER(F122),ISNUMBER(G122)),G122-F122,"")</f>
      </c>
    </row>
    <row r="123" spans="1:12" x14ac:dyDescent="0.25">
      <c r="A123" s="8">
        <v>114</v>
      </c>
      <c r="B123" s="9"/>
      <c r="C123" s="9"/>
      <c r="D123" s="9"/>
      <c r="E123" s="9"/>
      <c r="F123" s="10"/>
      <c r="G123" s="10"/>
      <c r="H123" s="8">
        <f>IF(AND(ISNUMBER(F123),ISNUMBER(G123)),G123-F123,"")</f>
      </c>
      <c r="I123" s="9"/>
      <c r="J123" s="9"/>
      <c r="K123" s="9"/>
      <c r="L123" s="9"/>
    </row>
    <row r="124" spans="1:10" x14ac:dyDescent="0.25">
      <c r="A124" s="6">
        <v>115</v>
      </c>
      <c r="F124" s="7"/>
      <c r="G124" s="7"/>
      <c r="H124" s="6">
        <f>IF(AND(ISNUMBER(F124),ISNUMBER(G124)),G124-F124,"")</f>
      </c>
    </row>
    <row r="125" spans="1:12" x14ac:dyDescent="0.25">
      <c r="A125" s="8">
        <v>116</v>
      </c>
      <c r="B125" s="9"/>
      <c r="C125" s="9"/>
      <c r="D125" s="9"/>
      <c r="E125" s="9"/>
      <c r="F125" s="10"/>
      <c r="G125" s="10"/>
      <c r="H125" s="8">
        <f>IF(AND(ISNUMBER(F125),ISNUMBER(G125)),G125-F125,"")</f>
      </c>
      <c r="I125" s="9"/>
      <c r="J125" s="9"/>
      <c r="K125" s="9"/>
      <c r="L125" s="9"/>
    </row>
    <row r="126" spans="1:10" x14ac:dyDescent="0.25">
      <c r="A126" s="6">
        <v>117</v>
      </c>
      <c r="F126" s="7"/>
      <c r="G126" s="7"/>
      <c r="H126" s="6">
        <f>IF(AND(ISNUMBER(F126),ISNUMBER(G126)),G126-F126,"")</f>
      </c>
    </row>
    <row r="127" spans="1:12" x14ac:dyDescent="0.25">
      <c r="A127" s="8">
        <v>118</v>
      </c>
      <c r="B127" s="9"/>
      <c r="C127" s="9"/>
      <c r="D127" s="9"/>
      <c r="E127" s="9"/>
      <c r="F127" s="10"/>
      <c r="G127" s="10"/>
      <c r="H127" s="8">
        <f>IF(AND(ISNUMBER(F127),ISNUMBER(G127)),G127-F127,"")</f>
      </c>
      <c r="I127" s="9"/>
      <c r="J127" s="9"/>
      <c r="K127" s="9"/>
      <c r="L127" s="9"/>
    </row>
    <row r="128" spans="1:10" x14ac:dyDescent="0.25">
      <c r="A128" s="6">
        <v>119</v>
      </c>
      <c r="F128" s="7"/>
      <c r="G128" s="7"/>
      <c r="H128" s="6">
        <f>IF(AND(ISNUMBER(F128),ISNUMBER(G128)),G128-F128,"")</f>
      </c>
    </row>
    <row r="129" spans="1:12" x14ac:dyDescent="0.25">
      <c r="A129" s="8">
        <v>120</v>
      </c>
      <c r="B129" s="9"/>
      <c r="C129" s="9"/>
      <c r="D129" s="9"/>
      <c r="E129" s="9"/>
      <c r="F129" s="10"/>
      <c r="G129" s="10"/>
      <c r="H129" s="8">
        <f>IF(AND(ISNUMBER(F129),ISNUMBER(G129)),G129-F129,"")</f>
      </c>
      <c r="I129" s="9"/>
      <c r="J129" s="9"/>
      <c r="K129" s="9"/>
      <c r="L129" s="9"/>
    </row>
    <row r="130" spans="1:10" x14ac:dyDescent="0.25">
      <c r="A130" s="6">
        <v>121</v>
      </c>
      <c r="F130" s="7"/>
      <c r="G130" s="7"/>
      <c r="H130" s="6">
        <f>IF(AND(ISNUMBER(F130),ISNUMBER(G130)),G130-F130,"")</f>
      </c>
    </row>
    <row r="131" spans="1:12" x14ac:dyDescent="0.25">
      <c r="A131" s="8">
        <v>122</v>
      </c>
      <c r="B131" s="9"/>
      <c r="C131" s="9"/>
      <c r="D131" s="9"/>
      <c r="E131" s="9"/>
      <c r="F131" s="10"/>
      <c r="G131" s="10"/>
      <c r="H131" s="8">
        <f>IF(AND(ISNUMBER(F131),ISNUMBER(G131)),G131-F131,"")</f>
      </c>
      <c r="I131" s="9"/>
      <c r="J131" s="9"/>
      <c r="K131" s="9"/>
      <c r="L131" s="9"/>
    </row>
    <row r="132" spans="1:10" x14ac:dyDescent="0.25">
      <c r="A132" s="6">
        <v>123</v>
      </c>
      <c r="F132" s="7"/>
      <c r="G132" s="7"/>
      <c r="H132" s="6">
        <f>IF(AND(ISNUMBER(F132),ISNUMBER(G132)),G132-F132,"")</f>
      </c>
    </row>
    <row r="133" spans="1:12" x14ac:dyDescent="0.25">
      <c r="A133" s="8">
        <v>124</v>
      </c>
      <c r="B133" s="9"/>
      <c r="C133" s="9"/>
      <c r="D133" s="9"/>
      <c r="E133" s="9"/>
      <c r="F133" s="10"/>
      <c r="G133" s="10"/>
      <c r="H133" s="8">
        <f>IF(AND(ISNUMBER(F133),ISNUMBER(G133)),G133-F133,"")</f>
      </c>
      <c r="I133" s="9"/>
      <c r="J133" s="9"/>
      <c r="K133" s="9"/>
      <c r="L133" s="9"/>
    </row>
    <row r="134" spans="1:10" x14ac:dyDescent="0.25">
      <c r="A134" s="6">
        <v>125</v>
      </c>
      <c r="F134" s="7"/>
      <c r="G134" s="7"/>
      <c r="H134" s="6">
        <f>IF(AND(ISNUMBER(F134),ISNUMBER(G134)),G134-F134,"")</f>
      </c>
    </row>
    <row r="135" spans="1:12" x14ac:dyDescent="0.25">
      <c r="A135" s="8">
        <v>126</v>
      </c>
      <c r="B135" s="9"/>
      <c r="C135" s="9"/>
      <c r="D135" s="9"/>
      <c r="E135" s="9"/>
      <c r="F135" s="10"/>
      <c r="G135" s="10"/>
      <c r="H135" s="8">
        <f>IF(AND(ISNUMBER(F135),ISNUMBER(G135)),G135-F135,"")</f>
      </c>
      <c r="I135" s="9"/>
      <c r="J135" s="9"/>
      <c r="K135" s="9"/>
      <c r="L135" s="9"/>
    </row>
    <row r="136" spans="1:10" x14ac:dyDescent="0.25">
      <c r="A136" s="6">
        <v>127</v>
      </c>
      <c r="F136" s="7"/>
      <c r="G136" s="7"/>
      <c r="H136" s="6">
        <f>IF(AND(ISNUMBER(F136),ISNUMBER(G136)),G136-F136,"")</f>
      </c>
    </row>
    <row r="137" spans="1:12" x14ac:dyDescent="0.25">
      <c r="A137" s="8">
        <v>128</v>
      </c>
      <c r="B137" s="9"/>
      <c r="C137" s="9"/>
      <c r="D137" s="9"/>
      <c r="E137" s="9"/>
      <c r="F137" s="10"/>
      <c r="G137" s="10"/>
      <c r="H137" s="8">
        <f>IF(AND(ISNUMBER(F137),ISNUMBER(G137)),G137-F137,"")</f>
      </c>
      <c r="I137" s="9"/>
      <c r="J137" s="9"/>
      <c r="K137" s="9"/>
      <c r="L137" s="9"/>
    </row>
    <row r="138" spans="1:10" x14ac:dyDescent="0.25">
      <c r="A138" s="6">
        <v>129</v>
      </c>
      <c r="F138" s="7"/>
      <c r="G138" s="7"/>
      <c r="H138" s="6">
        <f>IF(AND(ISNUMBER(F138),ISNUMBER(G138)),G138-F138,"")</f>
      </c>
    </row>
    <row r="139" spans="1:12" x14ac:dyDescent="0.25">
      <c r="A139" s="8">
        <v>130</v>
      </c>
      <c r="B139" s="9"/>
      <c r="C139" s="9"/>
      <c r="D139" s="9"/>
      <c r="E139" s="9"/>
      <c r="F139" s="10"/>
      <c r="G139" s="10"/>
      <c r="H139" s="8">
        <f>IF(AND(ISNUMBER(F139),ISNUMBER(G139)),G139-F139,"")</f>
      </c>
      <c r="I139" s="9"/>
      <c r="J139" s="9"/>
      <c r="K139" s="9"/>
      <c r="L139" s="9"/>
    </row>
    <row r="140" spans="1:10" x14ac:dyDescent="0.25">
      <c r="A140" s="6">
        <v>131</v>
      </c>
      <c r="F140" s="7"/>
      <c r="G140" s="7"/>
      <c r="H140" s="6">
        <f>IF(AND(ISNUMBER(F140),ISNUMBER(G140)),G140-F140,"")</f>
      </c>
    </row>
    <row r="141" spans="1:12" x14ac:dyDescent="0.25">
      <c r="A141" s="8">
        <v>132</v>
      </c>
      <c r="B141" s="9"/>
      <c r="C141" s="9"/>
      <c r="D141" s="9"/>
      <c r="E141" s="9"/>
      <c r="F141" s="10"/>
      <c r="G141" s="10"/>
      <c r="H141" s="8">
        <f>IF(AND(ISNUMBER(F141),ISNUMBER(G141)),G141-F141,"")</f>
      </c>
      <c r="I141" s="9"/>
      <c r="J141" s="9"/>
      <c r="K141" s="9"/>
      <c r="L141" s="9"/>
    </row>
    <row r="142" spans="1:10" x14ac:dyDescent="0.25">
      <c r="A142" s="6">
        <v>133</v>
      </c>
      <c r="F142" s="7"/>
      <c r="G142" s="7"/>
      <c r="H142" s="6">
        <f>IF(AND(ISNUMBER(F142),ISNUMBER(G142)),G142-F142,"")</f>
      </c>
    </row>
    <row r="143" spans="1:12" x14ac:dyDescent="0.25">
      <c r="A143" s="8">
        <v>134</v>
      </c>
      <c r="B143" s="9"/>
      <c r="C143" s="9"/>
      <c r="D143" s="9"/>
      <c r="E143" s="9"/>
      <c r="F143" s="10"/>
      <c r="G143" s="10"/>
      <c r="H143" s="8">
        <f>IF(AND(ISNUMBER(F143),ISNUMBER(G143)),G143-F143,"")</f>
      </c>
      <c r="I143" s="9"/>
      <c r="J143" s="9"/>
      <c r="K143" s="9"/>
      <c r="L143" s="9"/>
    </row>
    <row r="144" spans="1:10" x14ac:dyDescent="0.25">
      <c r="A144" s="6">
        <v>135</v>
      </c>
      <c r="F144" s="7"/>
      <c r="G144" s="7"/>
      <c r="H144" s="6">
        <f>IF(AND(ISNUMBER(F144),ISNUMBER(G144)),G144-F144,"")</f>
      </c>
    </row>
    <row r="145" spans="1:12" x14ac:dyDescent="0.25">
      <c r="A145" s="8">
        <v>136</v>
      </c>
      <c r="B145" s="9"/>
      <c r="C145" s="9"/>
      <c r="D145" s="9"/>
      <c r="E145" s="9"/>
      <c r="F145" s="10"/>
      <c r="G145" s="10"/>
      <c r="H145" s="8">
        <f>IF(AND(ISNUMBER(F145),ISNUMBER(G145)),G145-F145,"")</f>
      </c>
      <c r="I145" s="9"/>
      <c r="J145" s="9"/>
      <c r="K145" s="9"/>
      <c r="L145" s="9"/>
    </row>
    <row r="146" spans="1:10" x14ac:dyDescent="0.25">
      <c r="A146" s="6">
        <v>137</v>
      </c>
      <c r="F146" s="7"/>
      <c r="G146" s="7"/>
      <c r="H146" s="6">
        <f>IF(AND(ISNUMBER(F146),ISNUMBER(G146)),G146-F146,"")</f>
      </c>
    </row>
    <row r="147" spans="1:12" x14ac:dyDescent="0.25">
      <c r="A147" s="8">
        <v>138</v>
      </c>
      <c r="B147" s="9"/>
      <c r="C147" s="9"/>
      <c r="D147" s="9"/>
      <c r="E147" s="9"/>
      <c r="F147" s="10"/>
      <c r="G147" s="10"/>
      <c r="H147" s="8">
        <f>IF(AND(ISNUMBER(F147),ISNUMBER(G147)),G147-F147,"")</f>
      </c>
      <c r="I147" s="9"/>
      <c r="J147" s="9"/>
      <c r="K147" s="9"/>
      <c r="L147" s="9"/>
    </row>
    <row r="148" spans="1:10" x14ac:dyDescent="0.25">
      <c r="A148" s="6">
        <v>139</v>
      </c>
      <c r="F148" s="7"/>
      <c r="G148" s="7"/>
      <c r="H148" s="6">
        <f>IF(AND(ISNUMBER(F148),ISNUMBER(G148)),G148-F148,"")</f>
      </c>
    </row>
    <row r="149" spans="1:12" x14ac:dyDescent="0.25">
      <c r="A149" s="8">
        <v>140</v>
      </c>
      <c r="B149" s="9"/>
      <c r="C149" s="9"/>
      <c r="D149" s="9"/>
      <c r="E149" s="9"/>
      <c r="F149" s="10"/>
      <c r="G149" s="10"/>
      <c r="H149" s="8">
        <f>IF(AND(ISNUMBER(F149),ISNUMBER(G149)),G149-F149,"")</f>
      </c>
      <c r="I149" s="9"/>
      <c r="J149" s="9"/>
      <c r="K149" s="9"/>
      <c r="L149" s="9"/>
    </row>
    <row r="150" spans="1:10" x14ac:dyDescent="0.25">
      <c r="A150" s="6">
        <v>141</v>
      </c>
      <c r="F150" s="7"/>
      <c r="G150" s="7"/>
      <c r="H150" s="6">
        <f>IF(AND(ISNUMBER(F150),ISNUMBER(G150)),G150-F150,"")</f>
      </c>
    </row>
    <row r="151" spans="1:12" x14ac:dyDescent="0.25">
      <c r="A151" s="8">
        <v>142</v>
      </c>
      <c r="B151" s="9"/>
      <c r="C151" s="9"/>
      <c r="D151" s="9"/>
      <c r="E151" s="9"/>
      <c r="F151" s="10"/>
      <c r="G151" s="10"/>
      <c r="H151" s="8">
        <f>IF(AND(ISNUMBER(F151),ISNUMBER(G151)),G151-F151,"")</f>
      </c>
      <c r="I151" s="9"/>
      <c r="J151" s="9"/>
      <c r="K151" s="9"/>
      <c r="L151" s="9"/>
    </row>
    <row r="152" spans="1:10" x14ac:dyDescent="0.25">
      <c r="A152" s="6">
        <v>143</v>
      </c>
      <c r="F152" s="7"/>
      <c r="G152" s="7"/>
      <c r="H152" s="6">
        <f>IF(AND(ISNUMBER(F152),ISNUMBER(G152)),G152-F152,"")</f>
      </c>
    </row>
    <row r="153" spans="1:12" x14ac:dyDescent="0.25">
      <c r="A153" s="8">
        <v>144</v>
      </c>
      <c r="B153" s="9"/>
      <c r="C153" s="9"/>
      <c r="D153" s="9"/>
      <c r="E153" s="9"/>
      <c r="F153" s="10"/>
      <c r="G153" s="10"/>
      <c r="H153" s="8">
        <f>IF(AND(ISNUMBER(F153),ISNUMBER(G153)),G153-F153,"")</f>
      </c>
      <c r="I153" s="9"/>
      <c r="J153" s="9"/>
      <c r="K153" s="9"/>
      <c r="L153" s="9"/>
    </row>
    <row r="154" spans="1:10" x14ac:dyDescent="0.25">
      <c r="A154" s="6">
        <v>145</v>
      </c>
      <c r="F154" s="7"/>
      <c r="G154" s="7"/>
      <c r="H154" s="6">
        <f>IF(AND(ISNUMBER(F154),ISNUMBER(G154)),G154-F154,"")</f>
      </c>
    </row>
    <row r="155" spans="1:12" x14ac:dyDescent="0.25">
      <c r="A155" s="8">
        <v>146</v>
      </c>
      <c r="B155" s="9"/>
      <c r="C155" s="9"/>
      <c r="D155" s="9"/>
      <c r="E155" s="9"/>
      <c r="F155" s="10"/>
      <c r="G155" s="10"/>
      <c r="H155" s="8">
        <f>IF(AND(ISNUMBER(F155),ISNUMBER(G155)),G155-F155,"")</f>
      </c>
      <c r="I155" s="9"/>
      <c r="J155" s="9"/>
      <c r="K155" s="9"/>
      <c r="L155" s="9"/>
    </row>
    <row r="156" spans="1:10" x14ac:dyDescent="0.25">
      <c r="A156" s="6">
        <v>147</v>
      </c>
      <c r="F156" s="7"/>
      <c r="G156" s="7"/>
      <c r="H156" s="6">
        <f>IF(AND(ISNUMBER(F156),ISNUMBER(G156)),G156-F156,"")</f>
      </c>
    </row>
    <row r="157" spans="1:12" x14ac:dyDescent="0.25">
      <c r="A157" s="8">
        <v>148</v>
      </c>
      <c r="B157" s="9"/>
      <c r="C157" s="9"/>
      <c r="D157" s="9"/>
      <c r="E157" s="9"/>
      <c r="F157" s="10"/>
      <c r="G157" s="10"/>
      <c r="H157" s="8">
        <f>IF(AND(ISNUMBER(F157),ISNUMBER(G157)),G157-F157,"")</f>
      </c>
      <c r="I157" s="9"/>
      <c r="J157" s="9"/>
      <c r="K157" s="9"/>
      <c r="L157" s="9"/>
    </row>
    <row r="158" spans="1:10" x14ac:dyDescent="0.25">
      <c r="A158" s="6">
        <v>149</v>
      </c>
      <c r="F158" s="7"/>
      <c r="G158" s="7"/>
      <c r="H158" s="6">
        <f>IF(AND(ISNUMBER(F158),ISNUMBER(G158)),G158-F158,"")</f>
      </c>
    </row>
    <row r="159" spans="1:12" x14ac:dyDescent="0.25">
      <c r="A159" s="8">
        <v>150</v>
      </c>
      <c r="B159" s="9"/>
      <c r="C159" s="9"/>
      <c r="D159" s="9"/>
      <c r="E159" s="9"/>
      <c r="F159" s="10"/>
      <c r="G159" s="10"/>
      <c r="H159" s="8">
        <f>IF(AND(ISNUMBER(F159),ISNUMBER(G159)),G159-F159,"")</f>
      </c>
      <c r="I159" s="9"/>
      <c r="J159" s="9"/>
      <c r="K159" s="9"/>
      <c r="L159" s="9"/>
    </row>
  </sheetData>
  <autoFilter ref="A9:L9"/>
  <mergeCells count="11">
    <mergeCell ref="A1:L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</mergeCells>
  <dataValidations count="3">
    <dataValidation type="list" allowBlank="1" sqref="E10:E159">
      <formula1>"Single,Double,Twin,Triple,Suite"</formula1>
    </dataValidation>
    <dataValidation type="date" operator="greaterThan" allowBlank="1" sqref="F10:G159">
      <formula1>36525.916666666664</formula1>
    </dataValidation>
    <dataValidation type="list" allowBlank="1" sqref="J10:J159">
      <formula1>"Master hesap,Misafir öder,Oda master, ekstralar misafir"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" width="30" customWidth="1"/>
    <col min="2" max="2" width="13" customWidth="1"/>
    <col min="3" max="22" width="8" customWidth="1"/>
  </cols>
  <sheetData>
    <row r="1" spans="1:3" x14ac:dyDescent="0.25">
      <c r="A1" s="11" t="s">
        <v>19</v>
      </c>
      <c r="B1" s="4"/>
      <c r="C1" s="12" t="s">
        <v>20</v>
      </c>
    </row>
    <row r="3" spans="1:22" x14ac:dyDescent="0.25">
      <c r="A3" s="13" t="s">
        <v>11</v>
      </c>
      <c r="B3" s="14">
        <f>IF(ISNUMBER($B$1),$B$1,"")</f>
      </c>
      <c r="C3" s="14">
        <f>IF(ISNUMBER($B$1),$B$1+1,"")</f>
      </c>
      <c r="D3" s="14">
        <f>IF(ISNUMBER($B$1),$B$1+2,"")</f>
      </c>
      <c r="E3" s="14">
        <f>IF(ISNUMBER($B$1),$B$1+3,"")</f>
      </c>
      <c r="F3" s="14">
        <f>IF(ISNUMBER($B$1),$B$1+4,"")</f>
      </c>
      <c r="G3" s="14">
        <f>IF(ISNUMBER($B$1),$B$1+5,"")</f>
      </c>
      <c r="H3" s="14">
        <f>IF(ISNUMBER($B$1),$B$1+6,"")</f>
      </c>
      <c r="I3" s="14">
        <f>IF(ISNUMBER($B$1),$B$1+7,"")</f>
      </c>
      <c r="J3" s="14">
        <f>IF(ISNUMBER($B$1),$B$1+8,"")</f>
      </c>
      <c r="K3" s="14">
        <f>IF(ISNUMBER($B$1),$B$1+9,"")</f>
      </c>
      <c r="L3" s="14">
        <f>IF(ISNUMBER($B$1),$B$1+10,"")</f>
      </c>
      <c r="M3" s="14">
        <f>IF(ISNUMBER($B$1),$B$1+11,"")</f>
      </c>
      <c r="N3" s="14">
        <f>IF(ISNUMBER($B$1),$B$1+12,"")</f>
      </c>
      <c r="O3" s="14">
        <f>IF(ISNUMBER($B$1),$B$1+13,"")</f>
      </c>
      <c r="P3" s="14">
        <f>IF(ISNUMBER($B$1),$B$1+14,"")</f>
      </c>
      <c r="Q3" s="14">
        <f>IF(ISNUMBER($B$1),$B$1+15,"")</f>
      </c>
      <c r="R3" s="14">
        <f>IF(ISNUMBER($B$1),$B$1+16,"")</f>
      </c>
      <c r="S3" s="14">
        <f>IF(ISNUMBER($B$1),$B$1+17,"")</f>
      </c>
      <c r="T3" s="14">
        <f>IF(ISNUMBER($B$1),$B$1+18,"")</f>
      </c>
      <c r="U3" s="14">
        <f>IF(ISNUMBER($B$1),$B$1+19,"")</f>
      </c>
      <c r="V3" s="14">
        <f>IF(ISNUMBER($B$1),$B$1+20,"")</f>
      </c>
    </row>
    <row r="4" spans="1:22" x14ac:dyDescent="0.25">
      <c r="A4" t="s">
        <v>21</v>
      </c>
      <c r="B4">
        <f>IF(B$3="","",COUNTIFS('Rooming list'!$E$10:$E$159,$A4,'Rooming list'!$F$10:$F$159,"&lt;="&amp;B$3,'Rooming list'!$G$10:$G$159,"&gt;"&amp;B$3))</f>
      </c>
      <c r="C4">
        <f>IF(C$3="","",COUNTIFS('Rooming list'!$E$10:$E$159,$A4,'Rooming list'!$F$10:$F$159,"&lt;="&amp;C$3,'Rooming list'!$G$10:$G$159,"&gt;"&amp;C$3))</f>
      </c>
      <c r="D4">
        <f>IF(D$3="","",COUNTIFS('Rooming list'!$E$10:$E$159,$A4,'Rooming list'!$F$10:$F$159,"&lt;="&amp;D$3,'Rooming list'!$G$10:$G$159,"&gt;"&amp;D$3))</f>
      </c>
      <c r="E4">
        <f>IF(E$3="","",COUNTIFS('Rooming list'!$E$10:$E$159,$A4,'Rooming list'!$F$10:$F$159,"&lt;="&amp;E$3,'Rooming list'!$G$10:$G$159,"&gt;"&amp;E$3))</f>
      </c>
      <c r="F4">
        <f>IF(F$3="","",COUNTIFS('Rooming list'!$E$10:$E$159,$A4,'Rooming list'!$F$10:$F$159,"&lt;="&amp;F$3,'Rooming list'!$G$10:$G$159,"&gt;"&amp;F$3))</f>
      </c>
      <c r="G4">
        <f>IF(G$3="","",COUNTIFS('Rooming list'!$E$10:$E$159,$A4,'Rooming list'!$F$10:$F$159,"&lt;="&amp;G$3,'Rooming list'!$G$10:$G$159,"&gt;"&amp;G$3))</f>
      </c>
      <c r="H4">
        <f>IF(H$3="","",COUNTIFS('Rooming list'!$E$10:$E$159,$A4,'Rooming list'!$F$10:$F$159,"&lt;="&amp;H$3,'Rooming list'!$G$10:$G$159,"&gt;"&amp;H$3))</f>
      </c>
      <c r="I4">
        <f>IF(I$3="","",COUNTIFS('Rooming list'!$E$10:$E$159,$A4,'Rooming list'!$F$10:$F$159,"&lt;="&amp;I$3,'Rooming list'!$G$10:$G$159,"&gt;"&amp;I$3))</f>
      </c>
      <c r="J4">
        <f>IF(J$3="","",COUNTIFS('Rooming list'!$E$10:$E$159,$A4,'Rooming list'!$F$10:$F$159,"&lt;="&amp;J$3,'Rooming list'!$G$10:$G$159,"&gt;"&amp;J$3))</f>
      </c>
      <c r="K4">
        <f>IF(K$3="","",COUNTIFS('Rooming list'!$E$10:$E$159,$A4,'Rooming list'!$F$10:$F$159,"&lt;="&amp;K$3,'Rooming list'!$G$10:$G$159,"&gt;"&amp;K$3))</f>
      </c>
      <c r="L4">
        <f>IF(L$3="","",COUNTIFS('Rooming list'!$E$10:$E$159,$A4,'Rooming list'!$F$10:$F$159,"&lt;="&amp;L$3,'Rooming list'!$G$10:$G$159,"&gt;"&amp;L$3))</f>
      </c>
      <c r="M4">
        <f>IF(M$3="","",COUNTIFS('Rooming list'!$E$10:$E$159,$A4,'Rooming list'!$F$10:$F$159,"&lt;="&amp;M$3,'Rooming list'!$G$10:$G$159,"&gt;"&amp;M$3))</f>
      </c>
      <c r="N4">
        <f>IF(N$3="","",COUNTIFS('Rooming list'!$E$10:$E$159,$A4,'Rooming list'!$F$10:$F$159,"&lt;="&amp;N$3,'Rooming list'!$G$10:$G$159,"&gt;"&amp;N$3))</f>
      </c>
      <c r="O4">
        <f>IF(O$3="","",COUNTIFS('Rooming list'!$E$10:$E$159,$A4,'Rooming list'!$F$10:$F$159,"&lt;="&amp;O$3,'Rooming list'!$G$10:$G$159,"&gt;"&amp;O$3))</f>
      </c>
      <c r="P4">
        <f>IF(P$3="","",COUNTIFS('Rooming list'!$E$10:$E$159,$A4,'Rooming list'!$F$10:$F$159,"&lt;="&amp;P$3,'Rooming list'!$G$10:$G$159,"&gt;"&amp;P$3))</f>
      </c>
      <c r="Q4">
        <f>IF(Q$3="","",COUNTIFS('Rooming list'!$E$10:$E$159,$A4,'Rooming list'!$F$10:$F$159,"&lt;="&amp;Q$3,'Rooming list'!$G$10:$G$159,"&gt;"&amp;Q$3))</f>
      </c>
      <c r="R4">
        <f>IF(R$3="","",COUNTIFS('Rooming list'!$E$10:$E$159,$A4,'Rooming list'!$F$10:$F$159,"&lt;="&amp;R$3,'Rooming list'!$G$10:$G$159,"&gt;"&amp;R$3))</f>
      </c>
      <c r="S4">
        <f>IF(S$3="","",COUNTIFS('Rooming list'!$E$10:$E$159,$A4,'Rooming list'!$F$10:$F$159,"&lt;="&amp;S$3,'Rooming list'!$G$10:$G$159,"&gt;"&amp;S$3))</f>
      </c>
      <c r="T4">
        <f>IF(T$3="","",COUNTIFS('Rooming list'!$E$10:$E$159,$A4,'Rooming list'!$F$10:$F$159,"&lt;="&amp;T$3,'Rooming list'!$G$10:$G$159,"&gt;"&amp;T$3))</f>
      </c>
      <c r="U4">
        <f>IF(U$3="","",COUNTIFS('Rooming list'!$E$10:$E$159,$A4,'Rooming list'!$F$10:$F$159,"&lt;="&amp;U$3,'Rooming list'!$G$10:$G$159,"&gt;"&amp;U$3))</f>
      </c>
      <c r="V4">
        <f>IF(V$3="","",COUNTIFS('Rooming list'!$E$10:$E$159,$A4,'Rooming list'!$F$10:$F$159,"&lt;="&amp;V$3,'Rooming list'!$G$10:$G$159,"&gt;"&amp;V$3))</f>
      </c>
    </row>
    <row r="5" spans="1:22" x14ac:dyDescent="0.25">
      <c r="A5" t="s">
        <v>22</v>
      </c>
      <c r="B5">
        <f>IF(B$3="","",COUNTIFS('Rooming list'!$E$10:$E$159,$A5,'Rooming list'!$F$10:$F$159,"&lt;="&amp;B$3,'Rooming list'!$G$10:$G$159,"&gt;"&amp;B$3))</f>
      </c>
      <c r="C5">
        <f>IF(C$3="","",COUNTIFS('Rooming list'!$E$10:$E$159,$A5,'Rooming list'!$F$10:$F$159,"&lt;="&amp;C$3,'Rooming list'!$G$10:$G$159,"&gt;"&amp;C$3))</f>
      </c>
      <c r="D5">
        <f>IF(D$3="","",COUNTIFS('Rooming list'!$E$10:$E$159,$A5,'Rooming list'!$F$10:$F$159,"&lt;="&amp;D$3,'Rooming list'!$G$10:$G$159,"&gt;"&amp;D$3))</f>
      </c>
      <c r="E5">
        <f>IF(E$3="","",COUNTIFS('Rooming list'!$E$10:$E$159,$A5,'Rooming list'!$F$10:$F$159,"&lt;="&amp;E$3,'Rooming list'!$G$10:$G$159,"&gt;"&amp;E$3))</f>
      </c>
      <c r="F5">
        <f>IF(F$3="","",COUNTIFS('Rooming list'!$E$10:$E$159,$A5,'Rooming list'!$F$10:$F$159,"&lt;="&amp;F$3,'Rooming list'!$G$10:$G$159,"&gt;"&amp;F$3))</f>
      </c>
      <c r="G5">
        <f>IF(G$3="","",COUNTIFS('Rooming list'!$E$10:$E$159,$A5,'Rooming list'!$F$10:$F$159,"&lt;="&amp;G$3,'Rooming list'!$G$10:$G$159,"&gt;"&amp;G$3))</f>
      </c>
      <c r="H5">
        <f>IF(H$3="","",COUNTIFS('Rooming list'!$E$10:$E$159,$A5,'Rooming list'!$F$10:$F$159,"&lt;="&amp;H$3,'Rooming list'!$G$10:$G$159,"&gt;"&amp;H$3))</f>
      </c>
      <c r="I5">
        <f>IF(I$3="","",COUNTIFS('Rooming list'!$E$10:$E$159,$A5,'Rooming list'!$F$10:$F$159,"&lt;="&amp;I$3,'Rooming list'!$G$10:$G$159,"&gt;"&amp;I$3))</f>
      </c>
      <c r="J5">
        <f>IF(J$3="","",COUNTIFS('Rooming list'!$E$10:$E$159,$A5,'Rooming list'!$F$10:$F$159,"&lt;="&amp;J$3,'Rooming list'!$G$10:$G$159,"&gt;"&amp;J$3))</f>
      </c>
      <c r="K5">
        <f>IF(K$3="","",COUNTIFS('Rooming list'!$E$10:$E$159,$A5,'Rooming list'!$F$10:$F$159,"&lt;="&amp;K$3,'Rooming list'!$G$10:$G$159,"&gt;"&amp;K$3))</f>
      </c>
      <c r="L5">
        <f>IF(L$3="","",COUNTIFS('Rooming list'!$E$10:$E$159,$A5,'Rooming list'!$F$10:$F$159,"&lt;="&amp;L$3,'Rooming list'!$G$10:$G$159,"&gt;"&amp;L$3))</f>
      </c>
      <c r="M5">
        <f>IF(M$3="","",COUNTIFS('Rooming list'!$E$10:$E$159,$A5,'Rooming list'!$F$10:$F$159,"&lt;="&amp;M$3,'Rooming list'!$G$10:$G$159,"&gt;"&amp;M$3))</f>
      </c>
      <c r="N5">
        <f>IF(N$3="","",COUNTIFS('Rooming list'!$E$10:$E$159,$A5,'Rooming list'!$F$10:$F$159,"&lt;="&amp;N$3,'Rooming list'!$G$10:$G$159,"&gt;"&amp;N$3))</f>
      </c>
      <c r="O5">
        <f>IF(O$3="","",COUNTIFS('Rooming list'!$E$10:$E$159,$A5,'Rooming list'!$F$10:$F$159,"&lt;="&amp;O$3,'Rooming list'!$G$10:$G$159,"&gt;"&amp;O$3))</f>
      </c>
      <c r="P5">
        <f>IF(P$3="","",COUNTIFS('Rooming list'!$E$10:$E$159,$A5,'Rooming list'!$F$10:$F$159,"&lt;="&amp;P$3,'Rooming list'!$G$10:$G$159,"&gt;"&amp;P$3))</f>
      </c>
      <c r="Q5">
        <f>IF(Q$3="","",COUNTIFS('Rooming list'!$E$10:$E$159,$A5,'Rooming list'!$F$10:$F$159,"&lt;="&amp;Q$3,'Rooming list'!$G$10:$G$159,"&gt;"&amp;Q$3))</f>
      </c>
      <c r="R5">
        <f>IF(R$3="","",COUNTIFS('Rooming list'!$E$10:$E$159,$A5,'Rooming list'!$F$10:$F$159,"&lt;="&amp;R$3,'Rooming list'!$G$10:$G$159,"&gt;"&amp;R$3))</f>
      </c>
      <c r="S5">
        <f>IF(S$3="","",COUNTIFS('Rooming list'!$E$10:$E$159,$A5,'Rooming list'!$F$10:$F$159,"&lt;="&amp;S$3,'Rooming list'!$G$10:$G$159,"&gt;"&amp;S$3))</f>
      </c>
      <c r="T5">
        <f>IF(T$3="","",COUNTIFS('Rooming list'!$E$10:$E$159,$A5,'Rooming list'!$F$10:$F$159,"&lt;="&amp;T$3,'Rooming list'!$G$10:$G$159,"&gt;"&amp;T$3))</f>
      </c>
      <c r="U5">
        <f>IF(U$3="","",COUNTIFS('Rooming list'!$E$10:$E$159,$A5,'Rooming list'!$F$10:$F$159,"&lt;="&amp;U$3,'Rooming list'!$G$10:$G$159,"&gt;"&amp;U$3))</f>
      </c>
      <c r="V5">
        <f>IF(V$3="","",COUNTIFS('Rooming list'!$E$10:$E$159,$A5,'Rooming list'!$F$10:$F$159,"&lt;="&amp;V$3,'Rooming list'!$G$10:$G$159,"&gt;"&amp;V$3))</f>
      </c>
    </row>
    <row r="6" spans="1:22" x14ac:dyDescent="0.25">
      <c r="A6" t="s">
        <v>23</v>
      </c>
      <c r="B6">
        <f>IF(B$3="","",COUNTIFS('Rooming list'!$E$10:$E$159,$A6,'Rooming list'!$F$10:$F$159,"&lt;="&amp;B$3,'Rooming list'!$G$10:$G$159,"&gt;"&amp;B$3))</f>
      </c>
      <c r="C6">
        <f>IF(C$3="","",COUNTIFS('Rooming list'!$E$10:$E$159,$A6,'Rooming list'!$F$10:$F$159,"&lt;="&amp;C$3,'Rooming list'!$G$10:$G$159,"&gt;"&amp;C$3))</f>
      </c>
      <c r="D6">
        <f>IF(D$3="","",COUNTIFS('Rooming list'!$E$10:$E$159,$A6,'Rooming list'!$F$10:$F$159,"&lt;="&amp;D$3,'Rooming list'!$G$10:$G$159,"&gt;"&amp;D$3))</f>
      </c>
      <c r="E6">
        <f>IF(E$3="","",COUNTIFS('Rooming list'!$E$10:$E$159,$A6,'Rooming list'!$F$10:$F$159,"&lt;="&amp;E$3,'Rooming list'!$G$10:$G$159,"&gt;"&amp;E$3))</f>
      </c>
      <c r="F6">
        <f>IF(F$3="","",COUNTIFS('Rooming list'!$E$10:$E$159,$A6,'Rooming list'!$F$10:$F$159,"&lt;="&amp;F$3,'Rooming list'!$G$10:$G$159,"&gt;"&amp;F$3))</f>
      </c>
      <c r="G6">
        <f>IF(G$3="","",COUNTIFS('Rooming list'!$E$10:$E$159,$A6,'Rooming list'!$F$10:$F$159,"&lt;="&amp;G$3,'Rooming list'!$G$10:$G$159,"&gt;"&amp;G$3))</f>
      </c>
      <c r="H6">
        <f>IF(H$3="","",COUNTIFS('Rooming list'!$E$10:$E$159,$A6,'Rooming list'!$F$10:$F$159,"&lt;="&amp;H$3,'Rooming list'!$G$10:$G$159,"&gt;"&amp;H$3))</f>
      </c>
      <c r="I6">
        <f>IF(I$3="","",COUNTIFS('Rooming list'!$E$10:$E$159,$A6,'Rooming list'!$F$10:$F$159,"&lt;="&amp;I$3,'Rooming list'!$G$10:$G$159,"&gt;"&amp;I$3))</f>
      </c>
      <c r="J6">
        <f>IF(J$3="","",COUNTIFS('Rooming list'!$E$10:$E$159,$A6,'Rooming list'!$F$10:$F$159,"&lt;="&amp;J$3,'Rooming list'!$G$10:$G$159,"&gt;"&amp;J$3))</f>
      </c>
      <c r="K6">
        <f>IF(K$3="","",COUNTIFS('Rooming list'!$E$10:$E$159,$A6,'Rooming list'!$F$10:$F$159,"&lt;="&amp;K$3,'Rooming list'!$G$10:$G$159,"&gt;"&amp;K$3))</f>
      </c>
      <c r="L6">
        <f>IF(L$3="","",COUNTIFS('Rooming list'!$E$10:$E$159,$A6,'Rooming list'!$F$10:$F$159,"&lt;="&amp;L$3,'Rooming list'!$G$10:$G$159,"&gt;"&amp;L$3))</f>
      </c>
      <c r="M6">
        <f>IF(M$3="","",COUNTIFS('Rooming list'!$E$10:$E$159,$A6,'Rooming list'!$F$10:$F$159,"&lt;="&amp;M$3,'Rooming list'!$G$10:$G$159,"&gt;"&amp;M$3))</f>
      </c>
      <c r="N6">
        <f>IF(N$3="","",COUNTIFS('Rooming list'!$E$10:$E$159,$A6,'Rooming list'!$F$10:$F$159,"&lt;="&amp;N$3,'Rooming list'!$G$10:$G$159,"&gt;"&amp;N$3))</f>
      </c>
      <c r="O6">
        <f>IF(O$3="","",COUNTIFS('Rooming list'!$E$10:$E$159,$A6,'Rooming list'!$F$10:$F$159,"&lt;="&amp;O$3,'Rooming list'!$G$10:$G$159,"&gt;"&amp;O$3))</f>
      </c>
      <c r="P6">
        <f>IF(P$3="","",COUNTIFS('Rooming list'!$E$10:$E$159,$A6,'Rooming list'!$F$10:$F$159,"&lt;="&amp;P$3,'Rooming list'!$G$10:$G$159,"&gt;"&amp;P$3))</f>
      </c>
      <c r="Q6">
        <f>IF(Q$3="","",COUNTIFS('Rooming list'!$E$10:$E$159,$A6,'Rooming list'!$F$10:$F$159,"&lt;="&amp;Q$3,'Rooming list'!$G$10:$G$159,"&gt;"&amp;Q$3))</f>
      </c>
      <c r="R6">
        <f>IF(R$3="","",COUNTIFS('Rooming list'!$E$10:$E$159,$A6,'Rooming list'!$F$10:$F$159,"&lt;="&amp;R$3,'Rooming list'!$G$10:$G$159,"&gt;"&amp;R$3))</f>
      </c>
      <c r="S6">
        <f>IF(S$3="","",COUNTIFS('Rooming list'!$E$10:$E$159,$A6,'Rooming list'!$F$10:$F$159,"&lt;="&amp;S$3,'Rooming list'!$G$10:$G$159,"&gt;"&amp;S$3))</f>
      </c>
      <c r="T6">
        <f>IF(T$3="","",COUNTIFS('Rooming list'!$E$10:$E$159,$A6,'Rooming list'!$F$10:$F$159,"&lt;="&amp;T$3,'Rooming list'!$G$10:$G$159,"&gt;"&amp;T$3))</f>
      </c>
      <c r="U6">
        <f>IF(U$3="","",COUNTIFS('Rooming list'!$E$10:$E$159,$A6,'Rooming list'!$F$10:$F$159,"&lt;="&amp;U$3,'Rooming list'!$G$10:$G$159,"&gt;"&amp;U$3))</f>
      </c>
      <c r="V6">
        <f>IF(V$3="","",COUNTIFS('Rooming list'!$E$10:$E$159,$A6,'Rooming list'!$F$10:$F$159,"&lt;="&amp;V$3,'Rooming list'!$G$10:$G$159,"&gt;"&amp;V$3))</f>
      </c>
    </row>
    <row r="7" spans="1:22" x14ac:dyDescent="0.25">
      <c r="A7" t="s">
        <v>24</v>
      </c>
      <c r="B7">
        <f>IF(B$3="","",COUNTIFS('Rooming list'!$E$10:$E$159,$A7,'Rooming list'!$F$10:$F$159,"&lt;="&amp;B$3,'Rooming list'!$G$10:$G$159,"&gt;"&amp;B$3))</f>
      </c>
      <c r="C7">
        <f>IF(C$3="","",COUNTIFS('Rooming list'!$E$10:$E$159,$A7,'Rooming list'!$F$10:$F$159,"&lt;="&amp;C$3,'Rooming list'!$G$10:$G$159,"&gt;"&amp;C$3))</f>
      </c>
      <c r="D7">
        <f>IF(D$3="","",COUNTIFS('Rooming list'!$E$10:$E$159,$A7,'Rooming list'!$F$10:$F$159,"&lt;="&amp;D$3,'Rooming list'!$G$10:$G$159,"&gt;"&amp;D$3))</f>
      </c>
      <c r="E7">
        <f>IF(E$3="","",COUNTIFS('Rooming list'!$E$10:$E$159,$A7,'Rooming list'!$F$10:$F$159,"&lt;="&amp;E$3,'Rooming list'!$G$10:$G$159,"&gt;"&amp;E$3))</f>
      </c>
      <c r="F7">
        <f>IF(F$3="","",COUNTIFS('Rooming list'!$E$10:$E$159,$A7,'Rooming list'!$F$10:$F$159,"&lt;="&amp;F$3,'Rooming list'!$G$10:$G$159,"&gt;"&amp;F$3))</f>
      </c>
      <c r="G7">
        <f>IF(G$3="","",COUNTIFS('Rooming list'!$E$10:$E$159,$A7,'Rooming list'!$F$10:$F$159,"&lt;="&amp;G$3,'Rooming list'!$G$10:$G$159,"&gt;"&amp;G$3))</f>
      </c>
      <c r="H7">
        <f>IF(H$3="","",COUNTIFS('Rooming list'!$E$10:$E$159,$A7,'Rooming list'!$F$10:$F$159,"&lt;="&amp;H$3,'Rooming list'!$G$10:$G$159,"&gt;"&amp;H$3))</f>
      </c>
      <c r="I7">
        <f>IF(I$3="","",COUNTIFS('Rooming list'!$E$10:$E$159,$A7,'Rooming list'!$F$10:$F$159,"&lt;="&amp;I$3,'Rooming list'!$G$10:$G$159,"&gt;"&amp;I$3))</f>
      </c>
      <c r="J7">
        <f>IF(J$3="","",COUNTIFS('Rooming list'!$E$10:$E$159,$A7,'Rooming list'!$F$10:$F$159,"&lt;="&amp;J$3,'Rooming list'!$G$10:$G$159,"&gt;"&amp;J$3))</f>
      </c>
      <c r="K7">
        <f>IF(K$3="","",COUNTIFS('Rooming list'!$E$10:$E$159,$A7,'Rooming list'!$F$10:$F$159,"&lt;="&amp;K$3,'Rooming list'!$G$10:$G$159,"&gt;"&amp;K$3))</f>
      </c>
      <c r="L7">
        <f>IF(L$3="","",COUNTIFS('Rooming list'!$E$10:$E$159,$A7,'Rooming list'!$F$10:$F$159,"&lt;="&amp;L$3,'Rooming list'!$G$10:$G$159,"&gt;"&amp;L$3))</f>
      </c>
      <c r="M7">
        <f>IF(M$3="","",COUNTIFS('Rooming list'!$E$10:$E$159,$A7,'Rooming list'!$F$10:$F$159,"&lt;="&amp;M$3,'Rooming list'!$G$10:$G$159,"&gt;"&amp;M$3))</f>
      </c>
      <c r="N7">
        <f>IF(N$3="","",COUNTIFS('Rooming list'!$E$10:$E$159,$A7,'Rooming list'!$F$10:$F$159,"&lt;="&amp;N$3,'Rooming list'!$G$10:$G$159,"&gt;"&amp;N$3))</f>
      </c>
      <c r="O7">
        <f>IF(O$3="","",COUNTIFS('Rooming list'!$E$10:$E$159,$A7,'Rooming list'!$F$10:$F$159,"&lt;="&amp;O$3,'Rooming list'!$G$10:$G$159,"&gt;"&amp;O$3))</f>
      </c>
      <c r="P7">
        <f>IF(P$3="","",COUNTIFS('Rooming list'!$E$10:$E$159,$A7,'Rooming list'!$F$10:$F$159,"&lt;="&amp;P$3,'Rooming list'!$G$10:$G$159,"&gt;"&amp;P$3))</f>
      </c>
      <c r="Q7">
        <f>IF(Q$3="","",COUNTIFS('Rooming list'!$E$10:$E$159,$A7,'Rooming list'!$F$10:$F$159,"&lt;="&amp;Q$3,'Rooming list'!$G$10:$G$159,"&gt;"&amp;Q$3))</f>
      </c>
      <c r="R7">
        <f>IF(R$3="","",COUNTIFS('Rooming list'!$E$10:$E$159,$A7,'Rooming list'!$F$10:$F$159,"&lt;="&amp;R$3,'Rooming list'!$G$10:$G$159,"&gt;"&amp;R$3))</f>
      </c>
      <c r="S7">
        <f>IF(S$3="","",COUNTIFS('Rooming list'!$E$10:$E$159,$A7,'Rooming list'!$F$10:$F$159,"&lt;="&amp;S$3,'Rooming list'!$G$10:$G$159,"&gt;"&amp;S$3))</f>
      </c>
      <c r="T7">
        <f>IF(T$3="","",COUNTIFS('Rooming list'!$E$10:$E$159,$A7,'Rooming list'!$F$10:$F$159,"&lt;="&amp;T$3,'Rooming list'!$G$10:$G$159,"&gt;"&amp;T$3))</f>
      </c>
      <c r="U7">
        <f>IF(U$3="","",COUNTIFS('Rooming list'!$E$10:$E$159,$A7,'Rooming list'!$F$10:$F$159,"&lt;="&amp;U$3,'Rooming list'!$G$10:$G$159,"&gt;"&amp;U$3))</f>
      </c>
      <c r="V7">
        <f>IF(V$3="","",COUNTIFS('Rooming list'!$E$10:$E$159,$A7,'Rooming list'!$F$10:$F$159,"&lt;="&amp;V$3,'Rooming list'!$G$10:$G$159,"&gt;"&amp;V$3))</f>
      </c>
    </row>
    <row r="8" spans="1:22" x14ac:dyDescent="0.25">
      <c r="A8" t="s">
        <v>25</v>
      </c>
      <c r="B8">
        <f>IF(B$3="","",COUNTIFS('Rooming list'!$E$10:$E$159,$A8,'Rooming list'!$F$10:$F$159,"&lt;="&amp;B$3,'Rooming list'!$G$10:$G$159,"&gt;"&amp;B$3))</f>
      </c>
      <c r="C8">
        <f>IF(C$3="","",COUNTIFS('Rooming list'!$E$10:$E$159,$A8,'Rooming list'!$F$10:$F$159,"&lt;="&amp;C$3,'Rooming list'!$G$10:$G$159,"&gt;"&amp;C$3))</f>
      </c>
      <c r="D8">
        <f>IF(D$3="","",COUNTIFS('Rooming list'!$E$10:$E$159,$A8,'Rooming list'!$F$10:$F$159,"&lt;="&amp;D$3,'Rooming list'!$G$10:$G$159,"&gt;"&amp;D$3))</f>
      </c>
      <c r="E8">
        <f>IF(E$3="","",COUNTIFS('Rooming list'!$E$10:$E$159,$A8,'Rooming list'!$F$10:$F$159,"&lt;="&amp;E$3,'Rooming list'!$G$10:$G$159,"&gt;"&amp;E$3))</f>
      </c>
      <c r="F8">
        <f>IF(F$3="","",COUNTIFS('Rooming list'!$E$10:$E$159,$A8,'Rooming list'!$F$10:$F$159,"&lt;="&amp;F$3,'Rooming list'!$G$10:$G$159,"&gt;"&amp;F$3))</f>
      </c>
      <c r="G8">
        <f>IF(G$3="","",COUNTIFS('Rooming list'!$E$10:$E$159,$A8,'Rooming list'!$F$10:$F$159,"&lt;="&amp;G$3,'Rooming list'!$G$10:$G$159,"&gt;"&amp;G$3))</f>
      </c>
      <c r="H8">
        <f>IF(H$3="","",COUNTIFS('Rooming list'!$E$10:$E$159,$A8,'Rooming list'!$F$10:$F$159,"&lt;="&amp;H$3,'Rooming list'!$G$10:$G$159,"&gt;"&amp;H$3))</f>
      </c>
      <c r="I8">
        <f>IF(I$3="","",COUNTIFS('Rooming list'!$E$10:$E$159,$A8,'Rooming list'!$F$10:$F$159,"&lt;="&amp;I$3,'Rooming list'!$G$10:$G$159,"&gt;"&amp;I$3))</f>
      </c>
      <c r="J8">
        <f>IF(J$3="","",COUNTIFS('Rooming list'!$E$10:$E$159,$A8,'Rooming list'!$F$10:$F$159,"&lt;="&amp;J$3,'Rooming list'!$G$10:$G$159,"&gt;"&amp;J$3))</f>
      </c>
      <c r="K8">
        <f>IF(K$3="","",COUNTIFS('Rooming list'!$E$10:$E$159,$A8,'Rooming list'!$F$10:$F$159,"&lt;="&amp;K$3,'Rooming list'!$G$10:$G$159,"&gt;"&amp;K$3))</f>
      </c>
      <c r="L8">
        <f>IF(L$3="","",COUNTIFS('Rooming list'!$E$10:$E$159,$A8,'Rooming list'!$F$10:$F$159,"&lt;="&amp;L$3,'Rooming list'!$G$10:$G$159,"&gt;"&amp;L$3))</f>
      </c>
      <c r="M8">
        <f>IF(M$3="","",COUNTIFS('Rooming list'!$E$10:$E$159,$A8,'Rooming list'!$F$10:$F$159,"&lt;="&amp;M$3,'Rooming list'!$G$10:$G$159,"&gt;"&amp;M$3))</f>
      </c>
      <c r="N8">
        <f>IF(N$3="","",COUNTIFS('Rooming list'!$E$10:$E$159,$A8,'Rooming list'!$F$10:$F$159,"&lt;="&amp;N$3,'Rooming list'!$G$10:$G$159,"&gt;"&amp;N$3))</f>
      </c>
      <c r="O8">
        <f>IF(O$3="","",COUNTIFS('Rooming list'!$E$10:$E$159,$A8,'Rooming list'!$F$10:$F$159,"&lt;="&amp;O$3,'Rooming list'!$G$10:$G$159,"&gt;"&amp;O$3))</f>
      </c>
      <c r="P8">
        <f>IF(P$3="","",COUNTIFS('Rooming list'!$E$10:$E$159,$A8,'Rooming list'!$F$10:$F$159,"&lt;="&amp;P$3,'Rooming list'!$G$10:$G$159,"&gt;"&amp;P$3))</f>
      </c>
      <c r="Q8">
        <f>IF(Q$3="","",COUNTIFS('Rooming list'!$E$10:$E$159,$A8,'Rooming list'!$F$10:$F$159,"&lt;="&amp;Q$3,'Rooming list'!$G$10:$G$159,"&gt;"&amp;Q$3))</f>
      </c>
      <c r="R8">
        <f>IF(R$3="","",COUNTIFS('Rooming list'!$E$10:$E$159,$A8,'Rooming list'!$F$10:$F$159,"&lt;="&amp;R$3,'Rooming list'!$G$10:$G$159,"&gt;"&amp;R$3))</f>
      </c>
      <c r="S8">
        <f>IF(S$3="","",COUNTIFS('Rooming list'!$E$10:$E$159,$A8,'Rooming list'!$F$10:$F$159,"&lt;="&amp;S$3,'Rooming list'!$G$10:$G$159,"&gt;"&amp;S$3))</f>
      </c>
      <c r="T8">
        <f>IF(T$3="","",COUNTIFS('Rooming list'!$E$10:$E$159,$A8,'Rooming list'!$F$10:$F$159,"&lt;="&amp;T$3,'Rooming list'!$G$10:$G$159,"&gt;"&amp;T$3))</f>
      </c>
      <c r="U8">
        <f>IF(U$3="","",COUNTIFS('Rooming list'!$E$10:$E$159,$A8,'Rooming list'!$F$10:$F$159,"&lt;="&amp;U$3,'Rooming list'!$G$10:$G$159,"&gt;"&amp;U$3))</f>
      </c>
      <c r="V8">
        <f>IF(V$3="","",COUNTIFS('Rooming list'!$E$10:$E$159,$A8,'Rooming list'!$F$10:$F$159,"&lt;="&amp;V$3,'Rooming list'!$G$10:$G$159,"&gt;"&amp;V$3))</f>
      </c>
    </row>
    <row r="9" spans="1:22" x14ac:dyDescent="0.25">
      <c r="A9" s="11" t="s">
        <v>26</v>
      </c>
      <c r="B9" s="11">
        <f>IF(B$3="","",SUM(B4:B8))</f>
      </c>
      <c r="C9" s="11">
        <f>IF(C$3="","",SUM(C4:C8))</f>
      </c>
      <c r="D9" s="11">
        <f>IF(D$3="","",SUM(D4:D8))</f>
      </c>
      <c r="E9" s="11">
        <f>IF(E$3="","",SUM(E4:E8))</f>
      </c>
      <c r="F9" s="11">
        <f>IF(F$3="","",SUM(F4:F8))</f>
      </c>
      <c r="G9" s="11">
        <f>IF(G$3="","",SUM(G4:G8))</f>
      </c>
      <c r="H9" s="11">
        <f>IF(H$3="","",SUM(H4:H8))</f>
      </c>
      <c r="I9" s="11">
        <f>IF(I$3="","",SUM(I4:I8))</f>
      </c>
      <c r="J9" s="11">
        <f>IF(J$3="","",SUM(J4:J8))</f>
      </c>
      <c r="K9" s="11">
        <f>IF(K$3="","",SUM(K4:K8))</f>
      </c>
      <c r="L9" s="11">
        <f>IF(L$3="","",SUM(L4:L8))</f>
      </c>
      <c r="M9" s="11">
        <f>IF(M$3="","",SUM(M4:M8))</f>
      </c>
      <c r="N9" s="11">
        <f>IF(N$3="","",SUM(N4:N8))</f>
      </c>
      <c r="O9" s="11">
        <f>IF(O$3="","",SUM(O4:O8))</f>
      </c>
      <c r="P9" s="11">
        <f>IF(P$3="","",SUM(P4:P8))</f>
      </c>
      <c r="Q9" s="11">
        <f>IF(Q$3="","",SUM(Q4:Q8))</f>
      </c>
      <c r="R9" s="11">
        <f>IF(R$3="","",SUM(R4:R8))</f>
      </c>
      <c r="S9" s="11">
        <f>IF(S$3="","",SUM(S4:S8))</f>
      </c>
      <c r="T9" s="11">
        <f>IF(T$3="","",SUM(T4:T8))</f>
      </c>
      <c r="U9" s="11">
        <f>IF(U$3="","",SUM(U4:U8))</f>
      </c>
      <c r="V9" s="11">
        <f>IF(V$3="","",SUM(V4:V8))</f>
      </c>
    </row>
    <row r="10" spans="1:22" x14ac:dyDescent="0.25">
      <c r="A10" s="11" t="s">
        <v>27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x14ac:dyDescent="0.25">
      <c r="A11" s="11" t="s">
        <v>28</v>
      </c>
      <c r="B11">
        <f>IF(OR(B$3="",B10=""),"",B9-B10)</f>
      </c>
      <c r="C11">
        <f>IF(OR(C$3="",C10=""),"",C9-C10)</f>
      </c>
      <c r="D11">
        <f>IF(OR(D$3="",D10=""),"",D9-D10)</f>
      </c>
      <c r="E11">
        <f>IF(OR(E$3="",E10=""),"",E9-E10)</f>
      </c>
      <c r="F11">
        <f>IF(OR(F$3="",F10=""),"",F9-F10)</f>
      </c>
      <c r="G11">
        <f>IF(OR(G$3="",G10=""),"",G9-G10)</f>
      </c>
      <c r="H11">
        <f>IF(OR(H$3="",H10=""),"",H9-H10)</f>
      </c>
      <c r="I11">
        <f>IF(OR(I$3="",I10=""),"",I9-I10)</f>
      </c>
      <c r="J11">
        <f>IF(OR(J$3="",J10=""),"",J9-J10)</f>
      </c>
      <c r="K11">
        <f>IF(OR(K$3="",K10=""),"",K9-K10)</f>
      </c>
      <c r="L11">
        <f>IF(OR(L$3="",L10=""),"",L9-L10)</f>
      </c>
      <c r="M11">
        <f>IF(OR(M$3="",M10=""),"",M9-M10)</f>
      </c>
      <c r="N11">
        <f>IF(OR(N$3="",N10=""),"",N9-N10)</f>
      </c>
      <c r="O11">
        <f>IF(OR(O$3="",O10=""),"",O9-O10)</f>
      </c>
      <c r="P11">
        <f>IF(OR(P$3="",P10=""),"",P9-P10)</f>
      </c>
      <c r="Q11">
        <f>IF(OR(Q$3="",Q10=""),"",Q9-Q10)</f>
      </c>
      <c r="R11">
        <f>IF(OR(R$3="",R10=""),"",R9-R10)</f>
      </c>
      <c r="S11">
        <f>IF(OR(S$3="",S10=""),"",S9-S10)</f>
      </c>
      <c r="T11">
        <f>IF(OR(T$3="",T10=""),"",T9-T10)</f>
      </c>
      <c r="U11">
        <f>IF(OR(U$3="",U10=""),"",U9-U10)</f>
      </c>
      <c r="V11">
        <f>IF(OR(V$3="",V10=""),"",V9-V10)</f>
      </c>
    </row>
    <row r="13" spans="1:1" x14ac:dyDescent="0.25">
      <c r="A13" s="12" t="s">
        <v>29</v>
      </c>
    </row>
  </sheetData>
  <conditionalFormatting sqref="B11:V11">
    <cfRule type="cellIs" dxfId="0" priority="1" operator="lessThan">
      <formula>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28" customWidth="1"/>
    <col min="2" max="2" width="100" customWidth="1"/>
  </cols>
  <sheetData>
    <row r="1" spans="1:1" x14ac:dyDescent="0.25">
      <c r="A1" s="15" t="s">
        <v>30</v>
      </c>
    </row>
    <row r="3" ht="36" customHeight="1" spans="1:2" x14ac:dyDescent="0.25">
      <c r="A3" s="16" t="s">
        <v>31</v>
      </c>
      <c r="B3" s="17" t="s">
        <v>32</v>
      </c>
    </row>
    <row r="4" ht="36" customHeight="1" spans="1:2" x14ac:dyDescent="0.25">
      <c r="A4" s="16" t="s">
        <v>33</v>
      </c>
      <c r="B4" s="17" t="s">
        <v>34</v>
      </c>
    </row>
    <row r="5" ht="36" customHeight="1" spans="1:2" x14ac:dyDescent="0.25">
      <c r="A5" s="16" t="s">
        <v>35</v>
      </c>
      <c r="B5" s="17" t="s">
        <v>36</v>
      </c>
    </row>
    <row r="6" ht="36" customHeight="1" spans="1:2" x14ac:dyDescent="0.25">
      <c r="A6" s="16" t="s">
        <v>37</v>
      </c>
      <c r="B6" s="17" t="s">
        <v>38</v>
      </c>
    </row>
    <row r="7" ht="36" customHeight="1" spans="1:2" x14ac:dyDescent="0.25">
      <c r="A7" s="16" t="s">
        <v>39</v>
      </c>
      <c r="B7" s="17" t="s">
        <v>40</v>
      </c>
    </row>
    <row r="8" ht="36" customHeight="1" spans="1:2" x14ac:dyDescent="0.25">
      <c r="A8" s="16" t="s">
        <v>41</v>
      </c>
      <c r="B8" s="17" t="s">
        <v>42</v>
      </c>
    </row>
    <row r="9" ht="36" customHeight="1" spans="1:2" x14ac:dyDescent="0.25">
      <c r="A9" s="16" t="s">
        <v>43</v>
      </c>
      <c r="B9" s="17" t="s">
        <v>44</v>
      </c>
    </row>
    <row r="10" ht="36" customHeight="1" spans="1:2" x14ac:dyDescent="0.25">
      <c r="A10" s="16" t="s">
        <v>45</v>
      </c>
      <c r="B10" s="17" t="s">
        <v>46</v>
      </c>
    </row>
    <row r="11" ht="36" customHeight="1" spans="1:2" x14ac:dyDescent="0.25">
      <c r="A11" s="16" t="s">
        <v>47</v>
      </c>
      <c r="B11" s="17" t="s">
        <v>48</v>
      </c>
    </row>
    <row r="12" ht="36" customHeight="1" spans="1:2" x14ac:dyDescent="0.25">
      <c r="A12" s="16" t="s">
        <v>49</v>
      </c>
      <c r="B12" s="17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pane xSplit="2" ySplit="9" topLeftCell="C10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4" width="24" customWidth="1"/>
    <col min="5" max="5" width="12" customWidth="1"/>
    <col min="6" max="7" width="13" customWidth="1"/>
    <col min="8" max="8" width="8" customWidth="1"/>
    <col min="9" max="9" width="24" customWidth="1"/>
    <col min="10" max="10" width="26" customWidth="1"/>
    <col min="11" max="11" width="28" customWidth="1"/>
    <col min="12" max="12" width="18" customWidth="1"/>
  </cols>
  <sheetData>
    <row r="1" ht="30" customHeight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6" x14ac:dyDescent="0.25">
      <c r="A3" s="2" t="s">
        <v>1</v>
      </c>
      <c r="B3" s="2"/>
      <c r="C3" s="3" t="s">
        <v>51</v>
      </c>
      <c r="D3" s="3"/>
      <c r="E3" s="3"/>
      <c r="F3" s="3"/>
    </row>
    <row r="4" spans="1:6" x14ac:dyDescent="0.25">
      <c r="A4" s="2" t="s">
        <v>2</v>
      </c>
      <c r="B4" s="2"/>
      <c r="C4" s="3" t="s">
        <v>52</v>
      </c>
      <c r="D4" s="3"/>
      <c r="E4" s="3"/>
      <c r="F4" s="3"/>
    </row>
    <row r="5" spans="1:6" x14ac:dyDescent="0.25">
      <c r="A5" s="2" t="s">
        <v>3</v>
      </c>
      <c r="B5" s="2"/>
      <c r="C5" s="3"/>
      <c r="D5" s="3"/>
      <c r="E5" s="3"/>
      <c r="F5" s="3"/>
    </row>
    <row r="6" spans="1:6" x14ac:dyDescent="0.25">
      <c r="A6" s="2" t="s">
        <v>4</v>
      </c>
      <c r="B6" s="2"/>
      <c r="C6" s="3" t="s">
        <v>5</v>
      </c>
      <c r="D6" s="3"/>
      <c r="E6" s="3"/>
      <c r="F6" s="3"/>
    </row>
    <row r="7" spans="1:6" x14ac:dyDescent="0.25">
      <c r="A7" s="2" t="s">
        <v>6</v>
      </c>
      <c r="B7" s="2"/>
      <c r="C7" s="4"/>
      <c r="D7" s="4"/>
      <c r="E7" s="4"/>
      <c r="F7" s="4"/>
    </row>
    <row r="9" ht="32" customHeight="1" spans="1:12" x14ac:dyDescent="0.25">
      <c r="A9" s="5" t="s">
        <v>7</v>
      </c>
      <c r="B9" s="5" t="s">
        <v>8</v>
      </c>
      <c r="C9" s="5" t="s">
        <v>9</v>
      </c>
      <c r="D9" s="5" t="s">
        <v>10</v>
      </c>
      <c r="E9" s="5" t="s">
        <v>11</v>
      </c>
      <c r="F9" s="5" t="s">
        <v>12</v>
      </c>
      <c r="G9" s="5" t="s">
        <v>13</v>
      </c>
      <c r="H9" s="5" t="s">
        <v>14</v>
      </c>
      <c r="I9" s="5" t="s">
        <v>15</v>
      </c>
      <c r="J9" s="5" t="s">
        <v>16</v>
      </c>
      <c r="K9" s="5" t="s">
        <v>17</v>
      </c>
      <c r="L9" s="5" t="s">
        <v>18</v>
      </c>
    </row>
    <row r="10" spans="1:12" x14ac:dyDescent="0.25">
      <c r="A10" s="6">
        <v>1</v>
      </c>
      <c r="B10" t="s">
        <v>53</v>
      </c>
      <c r="E10" t="s">
        <v>21</v>
      </c>
      <c r="F10" s="7">
        <v>46457</v>
      </c>
      <c r="G10" s="7">
        <v>46460</v>
      </c>
      <c r="H10" s="6">
        <f>IF(AND(ISNUMBER(F10),ISNUMBER(G10)),G10-F10,"")</f>
      </c>
      <c r="I10" t="s">
        <v>54</v>
      </c>
      <c r="J10" t="s">
        <v>55</v>
      </c>
      <c r="K10" t="s">
        <v>56</v>
      </c>
    </row>
    <row r="11" spans="1:12" x14ac:dyDescent="0.25">
      <c r="A11" s="8">
        <v>2</v>
      </c>
      <c r="B11" s="9" t="s">
        <v>57</v>
      </c>
      <c r="C11" s="9" t="s">
        <v>58</v>
      </c>
      <c r="D11" s="9"/>
      <c r="E11" s="9" t="s">
        <v>23</v>
      </c>
      <c r="F11" s="10">
        <v>46457</v>
      </c>
      <c r="G11" s="10">
        <v>46459</v>
      </c>
      <c r="H11" s="8">
        <f>IF(AND(ISNUMBER(F11),ISNUMBER(G11)),G11-F11,"")</f>
      </c>
      <c r="I11" s="9" t="s">
        <v>59</v>
      </c>
      <c r="J11" s="9" t="s">
        <v>55</v>
      </c>
      <c r="K11" s="9"/>
      <c r="L11" s="9"/>
    </row>
    <row r="12" spans="1:12" x14ac:dyDescent="0.25">
      <c r="A12" s="6">
        <v>3</v>
      </c>
      <c r="B12" t="s">
        <v>60</v>
      </c>
      <c r="C12" t="s">
        <v>61</v>
      </c>
      <c r="E12" t="s">
        <v>22</v>
      </c>
      <c r="F12" s="7">
        <v>46458</v>
      </c>
      <c r="G12" s="7">
        <v>46460</v>
      </c>
      <c r="H12" s="6">
        <f>IF(AND(ISNUMBER(F12),ISNUMBER(G12)),G12-F12,"")</f>
      </c>
      <c r="I12" t="s">
        <v>62</v>
      </c>
      <c r="J12" t="s">
        <v>63</v>
      </c>
      <c r="K12" t="s">
        <v>64</v>
      </c>
    </row>
  </sheetData>
  <autoFilter ref="A9:L9"/>
  <mergeCells count="11">
    <mergeCell ref="A1:L1"/>
    <mergeCell ref="A3:B3"/>
    <mergeCell ref="C3:F3"/>
    <mergeCell ref="A4:B4"/>
    <mergeCell ref="C4:F4"/>
    <mergeCell ref="A5:B5"/>
    <mergeCell ref="C5:F5"/>
    <mergeCell ref="A6:B6"/>
    <mergeCell ref="C6:F6"/>
    <mergeCell ref="A7:B7"/>
    <mergeCell ref="C7:F7"/>
  </mergeCells>
  <dataValidations count="3">
    <dataValidation type="list" allowBlank="1" sqref="E10:E12">
      <formula1>"Single,Double,Twin,Triple,Suite"</formula1>
    </dataValidation>
    <dataValidation type="date" operator="greaterThan" allowBlank="1" sqref="F10:G12">
      <formula1>36525.916666666664</formula1>
    </dataValidation>
    <dataValidation type="list" allowBlank="1" sqref="J10:J12">
      <formula1>"Master hesap,Misafir öder,Oda master, ekstralar misafir"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Rooming list</vt:lpstr>
      <vt:lpstr>Oda geceleri</vt:lpstr>
      <vt:lpstr>Nasıl kullanılır</vt:lpstr>
      <vt:lpstr>Örnek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EventProgrammer</dc:creator>
  <dc:title>Rooming list (odalama listesi)</dc:title>
  <dc:subject/>
  <dc:description/>
  <cp:keywords/>
  <cp:category/>
  <cp:lastModifiedBy>Unknown</cp:lastModifiedBy>
  <dcterms:created xsi:type="dcterms:W3CDTF">2026-10-04T16:46:22Z</dcterms:created>
  <dcterms:modified xsi:type="dcterms:W3CDTF">2026-10-04T16:46:22Z</dcterms:modified>
</cp:coreProperties>
</file>